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en_skoroszyt" defaultThemeVersion="124226"/>
  <xr:revisionPtr revIDLastSave="0" documentId="13_ncr:1_{892F20D9-5795-4A22-A0BE-C90529995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SP LEŚNA" sheetId="15" r:id="rId1"/>
    <sheet name="Arkusz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5" i="15" l="1"/>
  <c r="AX105" i="15"/>
  <c r="BA103" i="15"/>
  <c r="AX103" i="15"/>
  <c r="BA102" i="15"/>
  <c r="AX102" i="15"/>
  <c r="AK102" i="15"/>
  <c r="AJ102" i="15"/>
  <c r="AI102" i="15"/>
  <c r="W102" i="15"/>
  <c r="O102" i="15"/>
  <c r="B102" i="15"/>
  <c r="BA101" i="15"/>
  <c r="AX101" i="15"/>
  <c r="AK101" i="15"/>
  <c r="AJ101" i="15"/>
  <c r="AI101" i="15"/>
  <c r="W101" i="15"/>
  <c r="O101" i="15"/>
  <c r="B101" i="15"/>
  <c r="BA100" i="15"/>
  <c r="AX100" i="15"/>
  <c r="AK100" i="15"/>
  <c r="AJ100" i="15"/>
  <c r="AI100" i="15"/>
  <c r="W100" i="15"/>
  <c r="O100" i="15"/>
  <c r="B100" i="15"/>
  <c r="BA99" i="15"/>
  <c r="AX99" i="15"/>
  <c r="AK99" i="15"/>
  <c r="AJ99" i="15"/>
  <c r="AI99" i="15"/>
  <c r="W99" i="15"/>
  <c r="O99" i="15"/>
  <c r="B99" i="15"/>
  <c r="BA98" i="15"/>
  <c r="AX98" i="15"/>
  <c r="AK98" i="15"/>
  <c r="AJ98" i="15"/>
  <c r="AI98" i="15"/>
  <c r="W98" i="15"/>
  <c r="O98" i="15"/>
  <c r="B98" i="15"/>
  <c r="BA97" i="15"/>
  <c r="AX97" i="15"/>
  <c r="AK97" i="15"/>
  <c r="AJ97" i="15"/>
  <c r="AI97" i="15"/>
  <c r="W97" i="15"/>
  <c r="O97" i="15"/>
  <c r="B97" i="15"/>
  <c r="BA96" i="15"/>
  <c r="AX96" i="15"/>
  <c r="AK96" i="15"/>
  <c r="AJ96" i="15"/>
  <c r="AI96" i="15"/>
  <c r="W96" i="15"/>
  <c r="O96" i="15"/>
  <c r="B96" i="15"/>
  <c r="BA95" i="15"/>
  <c r="AX95" i="15"/>
  <c r="AK95" i="15"/>
  <c r="AJ95" i="15"/>
  <c r="AI95" i="15"/>
  <c r="W95" i="15"/>
  <c r="O95" i="15"/>
  <c r="B95" i="15"/>
  <c r="BA94" i="15"/>
  <c r="AX94" i="15"/>
  <c r="AK94" i="15"/>
  <c r="AJ94" i="15"/>
  <c r="AI94" i="15"/>
  <c r="W94" i="15"/>
  <c r="O94" i="15"/>
  <c r="B94" i="15"/>
  <c r="BA93" i="15"/>
  <c r="AX93" i="15"/>
  <c r="AK93" i="15"/>
  <c r="AJ93" i="15"/>
  <c r="AI93" i="15"/>
  <c r="W93" i="15"/>
  <c r="O93" i="15"/>
  <c r="B93" i="15"/>
  <c r="BA92" i="15"/>
  <c r="AX92" i="15"/>
  <c r="AK92" i="15"/>
  <c r="AJ92" i="15"/>
  <c r="AI92" i="15"/>
  <c r="W92" i="15"/>
  <c r="O92" i="15"/>
  <c r="B92" i="15"/>
  <c r="BA91" i="15"/>
  <c r="AX91" i="15"/>
  <c r="AK91" i="15"/>
  <c r="AJ91" i="15"/>
  <c r="AI91" i="15"/>
  <c r="W91" i="15"/>
  <c r="O91" i="15"/>
  <c r="B91" i="15"/>
  <c r="BA90" i="15"/>
  <c r="AX90" i="15"/>
  <c r="AK90" i="15"/>
  <c r="AJ90" i="15"/>
  <c r="AI90" i="15"/>
  <c r="W90" i="15"/>
  <c r="O90" i="15"/>
  <c r="B90" i="15"/>
  <c r="BA89" i="15"/>
  <c r="AX89" i="15"/>
  <c r="AK89" i="15"/>
  <c r="AJ89" i="15"/>
  <c r="AI89" i="15"/>
  <c r="W89" i="15"/>
  <c r="O89" i="15"/>
  <c r="B89" i="15"/>
  <c r="BA88" i="15"/>
  <c r="AX88" i="15"/>
  <c r="AK88" i="15"/>
  <c r="AJ88" i="15"/>
  <c r="AI88" i="15"/>
  <c r="W88" i="15"/>
  <c r="O88" i="15"/>
  <c r="B88" i="15"/>
  <c r="BA87" i="15"/>
  <c r="AX87" i="15"/>
  <c r="AK87" i="15"/>
  <c r="AJ87" i="15"/>
  <c r="AI87" i="15"/>
  <c r="W87" i="15"/>
  <c r="O87" i="15"/>
  <c r="B87" i="15"/>
  <c r="BA86" i="15"/>
  <c r="AX86" i="15"/>
  <c r="AK86" i="15"/>
  <c r="AJ86" i="15"/>
  <c r="AI86" i="15"/>
  <c r="W86" i="15"/>
  <c r="O86" i="15"/>
  <c r="B86" i="15"/>
  <c r="BA85" i="15"/>
  <c r="AX85" i="15"/>
  <c r="AK85" i="15"/>
  <c r="AJ85" i="15"/>
  <c r="AI85" i="15"/>
  <c r="W85" i="15"/>
  <c r="O85" i="15"/>
  <c r="B85" i="15"/>
  <c r="BA84" i="15"/>
  <c r="AX84" i="15"/>
  <c r="AK84" i="15"/>
  <c r="AJ84" i="15"/>
  <c r="AI84" i="15"/>
  <c r="W84" i="15"/>
  <c r="O84" i="15"/>
  <c r="B84" i="15"/>
  <c r="BA83" i="15"/>
  <c r="AX83" i="15"/>
  <c r="AK83" i="15"/>
  <c r="AJ83" i="15"/>
  <c r="AI83" i="15"/>
  <c r="W83" i="15"/>
  <c r="O83" i="15"/>
  <c r="B83" i="15"/>
  <c r="BA82" i="15"/>
  <c r="AX82" i="15"/>
  <c r="AK82" i="15"/>
  <c r="AJ82" i="15"/>
  <c r="AI82" i="15"/>
  <c r="W82" i="15"/>
  <c r="O82" i="15"/>
  <c r="B82" i="15"/>
  <c r="BA80" i="15"/>
  <c r="AX80" i="15"/>
  <c r="AK80" i="15"/>
  <c r="AJ80" i="15"/>
  <c r="AI80" i="15"/>
  <c r="W80" i="15"/>
  <c r="O80" i="15"/>
  <c r="B80" i="15"/>
  <c r="BA79" i="15"/>
  <c r="AX79" i="15"/>
  <c r="AK79" i="15"/>
  <c r="AJ79" i="15"/>
  <c r="AI79" i="15"/>
  <c r="W79" i="15"/>
  <c r="O79" i="15"/>
  <c r="B79" i="15"/>
  <c r="BA77" i="15"/>
  <c r="AX77" i="15"/>
  <c r="AK77" i="15"/>
  <c r="AJ77" i="15"/>
  <c r="AI77" i="15"/>
  <c r="W77" i="15"/>
  <c r="O77" i="15"/>
  <c r="B77" i="15"/>
  <c r="BA76" i="15"/>
  <c r="AX76" i="15"/>
  <c r="AK76" i="15"/>
  <c r="AJ76" i="15"/>
  <c r="AI76" i="15"/>
  <c r="W76" i="15"/>
  <c r="O76" i="15"/>
  <c r="B76" i="15"/>
  <c r="BA75" i="15"/>
  <c r="AX75" i="15"/>
  <c r="AK75" i="15"/>
  <c r="AJ75" i="15"/>
  <c r="AI75" i="15"/>
  <c r="W75" i="15"/>
  <c r="O75" i="15"/>
  <c r="B75" i="15"/>
  <c r="BA73" i="15"/>
  <c r="AX73" i="15"/>
  <c r="AK73" i="15"/>
  <c r="AJ73" i="15"/>
  <c r="AI73" i="15"/>
  <c r="W73" i="15"/>
  <c r="O73" i="15"/>
  <c r="B73" i="15"/>
  <c r="BA72" i="15"/>
  <c r="AX72" i="15"/>
  <c r="AK72" i="15"/>
  <c r="AJ72" i="15"/>
  <c r="AI72" i="15"/>
  <c r="W72" i="15"/>
  <c r="O72" i="15"/>
  <c r="B72" i="15"/>
  <c r="BA71" i="15"/>
  <c r="AX71" i="15"/>
  <c r="AK71" i="15"/>
  <c r="AJ71" i="15"/>
  <c r="AI71" i="15"/>
  <c r="W71" i="15"/>
  <c r="O71" i="15"/>
  <c r="B71" i="15"/>
  <c r="BA69" i="15"/>
  <c r="AX69" i="15"/>
  <c r="AK69" i="15"/>
  <c r="AJ69" i="15"/>
  <c r="AI69" i="15"/>
  <c r="W69" i="15"/>
  <c r="O69" i="15"/>
  <c r="B69" i="15"/>
  <c r="BA68" i="15"/>
  <c r="AX68" i="15"/>
  <c r="AK68" i="15"/>
  <c r="AJ68" i="15"/>
  <c r="AI68" i="15"/>
  <c r="W68" i="15"/>
  <c r="O68" i="15"/>
  <c r="B68" i="15"/>
  <c r="BA67" i="15"/>
  <c r="AX67" i="15"/>
  <c r="AK67" i="15"/>
  <c r="AJ67" i="15"/>
  <c r="AI67" i="15"/>
  <c r="W67" i="15"/>
  <c r="O67" i="15"/>
  <c r="B67" i="15"/>
  <c r="BA66" i="15"/>
  <c r="AX66" i="15"/>
  <c r="AK66" i="15"/>
  <c r="AJ66" i="15"/>
  <c r="AI66" i="15"/>
  <c r="W66" i="15"/>
  <c r="O66" i="15"/>
  <c r="B66" i="15"/>
  <c r="BA65" i="15"/>
  <c r="AX65" i="15"/>
  <c r="AK65" i="15"/>
  <c r="AJ65" i="15"/>
  <c r="AI65" i="15"/>
  <c r="W65" i="15"/>
  <c r="O65" i="15"/>
  <c r="B65" i="15"/>
  <c r="BA64" i="15"/>
  <c r="AX64" i="15"/>
  <c r="AK64" i="15"/>
  <c r="AJ64" i="15"/>
  <c r="AI64" i="15"/>
  <c r="W64" i="15"/>
  <c r="O64" i="15"/>
  <c r="B64" i="15"/>
  <c r="BA63" i="15"/>
  <c r="AX63" i="15"/>
  <c r="AK63" i="15"/>
  <c r="AJ63" i="15"/>
  <c r="AI63" i="15"/>
  <c r="W63" i="15"/>
  <c r="O63" i="15"/>
  <c r="B63" i="15"/>
  <c r="BA62" i="15"/>
  <c r="AX62" i="15"/>
  <c r="AK62" i="15"/>
  <c r="AJ62" i="15"/>
  <c r="AI62" i="15"/>
  <c r="W62" i="15"/>
  <c r="O62" i="15"/>
  <c r="B62" i="15"/>
  <c r="BA60" i="15"/>
  <c r="AX60" i="15"/>
  <c r="AK60" i="15"/>
  <c r="AJ60" i="15"/>
  <c r="AI60" i="15"/>
  <c r="W60" i="15"/>
  <c r="O60" i="15"/>
  <c r="B60" i="15"/>
  <c r="BA59" i="15"/>
  <c r="AX59" i="15"/>
  <c r="AK59" i="15"/>
  <c r="AJ59" i="15"/>
  <c r="AI59" i="15"/>
  <c r="W59" i="15"/>
  <c r="O59" i="15"/>
  <c r="B59" i="15"/>
  <c r="BA58" i="15"/>
  <c r="AX58" i="15"/>
  <c r="AK58" i="15"/>
  <c r="AJ58" i="15"/>
  <c r="AI58" i="15"/>
  <c r="W58" i="15"/>
  <c r="O58" i="15"/>
  <c r="B58" i="15"/>
  <c r="BA57" i="15"/>
  <c r="AX57" i="15"/>
  <c r="AK57" i="15"/>
  <c r="AJ57" i="15"/>
  <c r="AI57" i="15"/>
  <c r="W57" i="15"/>
  <c r="O57" i="15"/>
  <c r="B57" i="15"/>
  <c r="BA56" i="15"/>
  <c r="AX56" i="15"/>
  <c r="AK56" i="15"/>
  <c r="AJ56" i="15"/>
  <c r="AI56" i="15"/>
  <c r="W56" i="15"/>
  <c r="O56" i="15"/>
  <c r="B56" i="15"/>
  <c r="BA55" i="15"/>
  <c r="AX55" i="15"/>
  <c r="AK55" i="15"/>
  <c r="AJ55" i="15"/>
  <c r="AI55" i="15"/>
  <c r="W55" i="15"/>
  <c r="O55" i="15"/>
  <c r="B55" i="15"/>
  <c r="BA54" i="15"/>
  <c r="AX54" i="15"/>
  <c r="AK54" i="15"/>
  <c r="AJ54" i="15"/>
  <c r="AI54" i="15"/>
  <c r="W54" i="15"/>
  <c r="O54" i="15"/>
  <c r="B54" i="15"/>
  <c r="BA53" i="15"/>
  <c r="AX53" i="15"/>
  <c r="AK53" i="15"/>
  <c r="AJ53" i="15"/>
  <c r="AI53" i="15"/>
  <c r="W53" i="15"/>
  <c r="O53" i="15"/>
  <c r="B53" i="15"/>
  <c r="BA52" i="15"/>
  <c r="AX52" i="15"/>
  <c r="AK52" i="15"/>
  <c r="AJ52" i="15"/>
  <c r="AI52" i="15"/>
  <c r="W52" i="15"/>
  <c r="O52" i="15"/>
  <c r="B52" i="15"/>
  <c r="BA51" i="15"/>
  <c r="AX51" i="15"/>
  <c r="AK51" i="15"/>
  <c r="AJ51" i="15"/>
  <c r="AI51" i="15"/>
  <c r="W51" i="15"/>
  <c r="O51" i="15"/>
  <c r="B51" i="15"/>
  <c r="BA50" i="15"/>
  <c r="AX50" i="15"/>
  <c r="AK50" i="15"/>
  <c r="AJ50" i="15"/>
  <c r="AI50" i="15"/>
  <c r="W50" i="15"/>
  <c r="O50" i="15"/>
  <c r="B50" i="15"/>
  <c r="BA49" i="15"/>
  <c r="AX49" i="15"/>
  <c r="AK49" i="15"/>
  <c r="AJ49" i="15"/>
  <c r="AI49" i="15"/>
  <c r="W49" i="15"/>
  <c r="O49" i="15"/>
  <c r="B49" i="15"/>
  <c r="BA48" i="15"/>
  <c r="AX48" i="15"/>
  <c r="AK48" i="15"/>
  <c r="AJ48" i="15"/>
  <c r="AI48" i="15"/>
  <c r="W48" i="15"/>
  <c r="O48" i="15"/>
  <c r="B48" i="15"/>
  <c r="BA47" i="15"/>
  <c r="AX47" i="15"/>
  <c r="AK47" i="15"/>
  <c r="AJ47" i="15"/>
  <c r="AI47" i="15"/>
  <c r="W47" i="15"/>
  <c r="O47" i="15"/>
  <c r="B47" i="15"/>
  <c r="BA46" i="15"/>
  <c r="AX46" i="15"/>
  <c r="AK46" i="15"/>
  <c r="AJ46" i="15"/>
  <c r="AI46" i="15"/>
  <c r="W46" i="15"/>
  <c r="O46" i="15"/>
  <c r="B46" i="15"/>
  <c r="BA45" i="15"/>
  <c r="AX45" i="15"/>
  <c r="AK45" i="15"/>
  <c r="AJ45" i="15"/>
  <c r="AI45" i="15"/>
  <c r="W45" i="15"/>
  <c r="O45" i="15"/>
  <c r="B45" i="15"/>
  <c r="BA44" i="15"/>
  <c r="AX44" i="15"/>
  <c r="AK44" i="15"/>
  <c r="AJ44" i="15"/>
  <c r="AI44" i="15"/>
  <c r="W44" i="15"/>
  <c r="O44" i="15"/>
  <c r="B44" i="15"/>
  <c r="BA43" i="15"/>
  <c r="AX43" i="15"/>
  <c r="AK43" i="15"/>
  <c r="AJ43" i="15"/>
  <c r="AI43" i="15"/>
  <c r="W43" i="15"/>
  <c r="O43" i="15"/>
  <c r="B43" i="15"/>
  <c r="BA42" i="15"/>
  <c r="AX42" i="15"/>
  <c r="AK42" i="15"/>
  <c r="AJ42" i="15"/>
  <c r="AI42" i="15"/>
  <c r="W42" i="15"/>
  <c r="O42" i="15"/>
  <c r="B42" i="15"/>
  <c r="BA41" i="15"/>
  <c r="AX41" i="15"/>
  <c r="AK41" i="15"/>
  <c r="AJ41" i="15"/>
  <c r="AI41" i="15"/>
  <c r="W41" i="15"/>
  <c r="O41" i="15"/>
  <c r="B41" i="15"/>
  <c r="BA40" i="15"/>
  <c r="AX40" i="15"/>
  <c r="AK40" i="15"/>
  <c r="AJ40" i="15"/>
  <c r="AI40" i="15"/>
  <c r="W40" i="15"/>
  <c r="O40" i="15"/>
  <c r="B40" i="15"/>
  <c r="BA39" i="15"/>
  <c r="AX39" i="15"/>
  <c r="AK39" i="15"/>
  <c r="AJ39" i="15"/>
  <c r="AI39" i="15"/>
  <c r="W39" i="15"/>
  <c r="O39" i="15"/>
  <c r="B39" i="15"/>
  <c r="BA38" i="15"/>
  <c r="AX38" i="15"/>
  <c r="AK38" i="15"/>
  <c r="AJ38" i="15"/>
  <c r="AI38" i="15"/>
  <c r="W38" i="15"/>
  <c r="O38" i="15"/>
  <c r="B38" i="15"/>
  <c r="BA36" i="15"/>
  <c r="AX36" i="15"/>
  <c r="AK36" i="15"/>
  <c r="AJ36" i="15"/>
  <c r="AI36" i="15"/>
  <c r="W36" i="15"/>
  <c r="O36" i="15"/>
  <c r="B36" i="15"/>
  <c r="BA35" i="15"/>
  <c r="AX35" i="15"/>
  <c r="AK35" i="15"/>
  <c r="AJ35" i="15"/>
  <c r="AI35" i="15"/>
  <c r="W35" i="15"/>
  <c r="O35" i="15"/>
  <c r="B35" i="15"/>
  <c r="BA34" i="15"/>
  <c r="AX34" i="15"/>
  <c r="AK34" i="15"/>
  <c r="AJ34" i="15"/>
  <c r="AI34" i="15"/>
  <c r="W34" i="15"/>
  <c r="O34" i="15"/>
  <c r="B34" i="15"/>
  <c r="BA33" i="15"/>
  <c r="AX33" i="15"/>
  <c r="AK33" i="15"/>
  <c r="AJ33" i="15"/>
  <c r="AI33" i="15"/>
  <c r="W33" i="15"/>
  <c r="O33" i="15"/>
  <c r="B33" i="15"/>
  <c r="BA32" i="15"/>
  <c r="AX32" i="15"/>
  <c r="AK32" i="15"/>
  <c r="AJ32" i="15"/>
  <c r="AI32" i="15"/>
  <c r="W32" i="15"/>
  <c r="O32" i="15"/>
  <c r="B32" i="15"/>
  <c r="BA31" i="15"/>
  <c r="AX31" i="15"/>
  <c r="AK31" i="15"/>
  <c r="AJ31" i="15"/>
  <c r="AI31" i="15"/>
  <c r="W31" i="15"/>
  <c r="O31" i="15"/>
  <c r="B31" i="15"/>
  <c r="BA30" i="15"/>
  <c r="AX30" i="15"/>
  <c r="AK30" i="15"/>
  <c r="AJ30" i="15"/>
  <c r="AI30" i="15"/>
  <c r="W30" i="15"/>
  <c r="O30" i="15"/>
  <c r="B30" i="15"/>
  <c r="BA29" i="15"/>
  <c r="AX29" i="15"/>
  <c r="AK29" i="15"/>
  <c r="AJ29" i="15"/>
  <c r="AI29" i="15"/>
  <c r="W29" i="15"/>
  <c r="O29" i="15"/>
  <c r="B29" i="15"/>
  <c r="BA28" i="15"/>
  <c r="AX28" i="15"/>
  <c r="AK28" i="15"/>
  <c r="AJ28" i="15"/>
  <c r="AI28" i="15"/>
  <c r="W28" i="15"/>
  <c r="O28" i="15"/>
  <c r="B28" i="15"/>
  <c r="BA27" i="15"/>
  <c r="AX27" i="15"/>
  <c r="AK27" i="15"/>
  <c r="AJ27" i="15"/>
  <c r="AI27" i="15"/>
  <c r="W27" i="15"/>
  <c r="O27" i="15"/>
  <c r="B27" i="15"/>
  <c r="BA26" i="15"/>
  <c r="AX26" i="15"/>
  <c r="AK26" i="15"/>
  <c r="AJ26" i="15"/>
  <c r="AI26" i="15"/>
  <c r="W26" i="15"/>
  <c r="O26" i="15"/>
  <c r="B26" i="15"/>
  <c r="BA25" i="15"/>
  <c r="AX25" i="15"/>
  <c r="AK25" i="15"/>
  <c r="AJ25" i="15"/>
  <c r="AI25" i="15"/>
  <c r="W25" i="15"/>
  <c r="O25" i="15"/>
  <c r="B25" i="15"/>
  <c r="BA24" i="15"/>
  <c r="AX24" i="15"/>
  <c r="AK24" i="15"/>
  <c r="AJ24" i="15"/>
  <c r="AI24" i="15"/>
  <c r="W24" i="15"/>
  <c r="O24" i="15"/>
  <c r="B24" i="15"/>
  <c r="BA23" i="15"/>
  <c r="AX23" i="15"/>
  <c r="AK23" i="15"/>
  <c r="AJ23" i="15"/>
  <c r="AI23" i="15"/>
  <c r="W23" i="15"/>
  <c r="O23" i="15"/>
  <c r="B23" i="15"/>
  <c r="BA22" i="15"/>
  <c r="AX22" i="15"/>
  <c r="AK22" i="15"/>
  <c r="AJ22" i="15"/>
  <c r="AI22" i="15"/>
  <c r="W22" i="15"/>
  <c r="O22" i="15"/>
  <c r="B22" i="15"/>
  <c r="BA21" i="15"/>
  <c r="AX21" i="15"/>
  <c r="AK21" i="15"/>
  <c r="AJ21" i="15"/>
  <c r="AI21" i="15"/>
  <c r="W21" i="15"/>
  <c r="O21" i="15"/>
  <c r="B21" i="15"/>
  <c r="BA20" i="15"/>
  <c r="AX20" i="15"/>
  <c r="AK20" i="15"/>
  <c r="AJ20" i="15"/>
  <c r="AI20" i="15"/>
  <c r="W20" i="15"/>
  <c r="O20" i="15"/>
  <c r="B20" i="15"/>
  <c r="BA19" i="15"/>
  <c r="AX19" i="15"/>
  <c r="AK19" i="15"/>
  <c r="AJ19" i="15"/>
  <c r="AI19" i="15"/>
  <c r="W19" i="15"/>
  <c r="O19" i="15"/>
  <c r="B19" i="15"/>
  <c r="BA18" i="15"/>
  <c r="AX18" i="15"/>
  <c r="AK18" i="15"/>
  <c r="AJ18" i="15"/>
  <c r="AI18" i="15"/>
  <c r="W18" i="15"/>
  <c r="O18" i="15"/>
  <c r="B18" i="15"/>
  <c r="BA17" i="15"/>
  <c r="AX17" i="15"/>
  <c r="AK17" i="15"/>
  <c r="AJ17" i="15"/>
  <c r="AI17" i="15"/>
  <c r="W17" i="15"/>
  <c r="O17" i="15"/>
  <c r="B17" i="15"/>
  <c r="BA16" i="15"/>
  <c r="AX16" i="15"/>
  <c r="AK16" i="15"/>
  <c r="AJ16" i="15"/>
  <c r="AI16" i="15"/>
  <c r="W16" i="15"/>
  <c r="O16" i="15"/>
  <c r="B16" i="15"/>
  <c r="BA15" i="15"/>
  <c r="AX15" i="15"/>
  <c r="AK15" i="15"/>
  <c r="AJ15" i="15"/>
  <c r="AI15" i="15"/>
  <c r="W15" i="15"/>
  <c r="O15" i="15"/>
  <c r="B15" i="15"/>
  <c r="BA14" i="15"/>
  <c r="AX14" i="15"/>
  <c r="AK14" i="15"/>
  <c r="AJ14" i="15"/>
  <c r="AI14" i="15"/>
  <c r="W14" i="15"/>
  <c r="O14" i="15"/>
  <c r="B14" i="15"/>
  <c r="BA13" i="15"/>
  <c r="AX13" i="15"/>
  <c r="AK13" i="15"/>
  <c r="AJ13" i="15"/>
  <c r="AI13" i="15"/>
  <c r="W13" i="15"/>
  <c r="O13" i="15"/>
  <c r="B13" i="15"/>
  <c r="BA12" i="15"/>
  <c r="AX12" i="15"/>
  <c r="AK12" i="15"/>
  <c r="AJ12" i="15"/>
  <c r="AI12" i="15"/>
  <c r="W12" i="15"/>
  <c r="O12" i="15"/>
  <c r="B12" i="15"/>
  <c r="BA11" i="15"/>
  <c r="AX11" i="15"/>
  <c r="B11" i="15"/>
  <c r="BE10" i="15"/>
  <c r="BD10" i="15"/>
  <c r="BC10" i="15"/>
  <c r="W10" i="15"/>
  <c r="BG3" i="15"/>
  <c r="AU2" i="15"/>
  <c r="AT2" i="15"/>
  <c r="AS2" i="15"/>
  <c r="AR2" i="15"/>
  <c r="AQ2" i="15"/>
  <c r="AP2" i="15"/>
  <c r="AO2" i="15"/>
  <c r="AN2" i="15"/>
  <c r="AM2" i="15"/>
  <c r="AL2" i="15"/>
  <c r="N2" i="15"/>
  <c r="M2" i="15"/>
  <c r="L2" i="15"/>
  <c r="K2" i="15"/>
  <c r="J2" i="15"/>
  <c r="I2" i="15"/>
  <c r="H2" i="15"/>
</calcChain>
</file>

<file path=xl/sharedStrings.xml><?xml version="1.0" encoding="utf-8"?>
<sst xmlns="http://schemas.openxmlformats.org/spreadsheetml/2006/main" count="561" uniqueCount="126">
  <si>
    <t>RAZEM</t>
  </si>
  <si>
    <t>HiddenColumnMark</t>
  </si>
  <si>
    <t>RAZEM NA ZESTAWIENIU</t>
  </si>
  <si>
    <t>Dokumenty za okres od: 01.01.2025 do: 31.08.2025</t>
  </si>
  <si>
    <t>Data wydruku: 08.09.2025</t>
  </si>
  <si>
    <t>Brak danych spełniających kryteria zestawienia.</t>
  </si>
  <si>
    <t>Plan</t>
  </si>
  <si>
    <t>Procentowe wykonanie</t>
  </si>
  <si>
    <t>Pozostało</t>
  </si>
  <si>
    <t>Zaangażowanie</t>
  </si>
  <si>
    <t>Inne</t>
  </si>
  <si>
    <t>Wydatki i dochody</t>
  </si>
  <si>
    <t>Wykonanie z dok. księgowych</t>
  </si>
  <si>
    <t xml:space="preserve">W tym z tego dokumentu: </t>
  </si>
  <si>
    <t>Pozycja paragrafu</t>
  </si>
  <si>
    <t>Paragraf</t>
  </si>
  <si>
    <t>Grupa paragrafów</t>
  </si>
  <si>
    <t>Dział</t>
  </si>
  <si>
    <t>Typ</t>
  </si>
  <si>
    <t>Rozdział</t>
  </si>
  <si>
    <t>Pozostałe atrybuty sprawozdawcze</t>
  </si>
  <si>
    <t/>
  </si>
  <si>
    <t>Jednostka: ZSZP W LEŚNEJ</t>
  </si>
  <si>
    <t>801</t>
  </si>
  <si>
    <t>80101</t>
  </si>
  <si>
    <t>3020</t>
  </si>
  <si>
    <t>W</t>
  </si>
  <si>
    <t>4010</t>
  </si>
  <si>
    <t>4040</t>
  </si>
  <si>
    <t>4110</t>
  </si>
  <si>
    <t>4120</t>
  </si>
  <si>
    <t>4140</t>
  </si>
  <si>
    <t>4170</t>
  </si>
  <si>
    <t>4210</t>
  </si>
  <si>
    <t>4220</t>
  </si>
  <si>
    <t>4240</t>
  </si>
  <si>
    <t>4260</t>
  </si>
  <si>
    <t>4270</t>
  </si>
  <si>
    <t>4280</t>
  </si>
  <si>
    <t>4300</t>
  </si>
  <si>
    <t>4360</t>
  </si>
  <si>
    <t>4410</t>
  </si>
  <si>
    <t>4420</t>
  </si>
  <si>
    <t>4430</t>
  </si>
  <si>
    <t>4440</t>
  </si>
  <si>
    <t>4480</t>
  </si>
  <si>
    <t>4700</t>
  </si>
  <si>
    <t>4710</t>
  </si>
  <si>
    <t>4790</t>
  </si>
  <si>
    <t>4800</t>
  </si>
  <si>
    <t>6050</t>
  </si>
  <si>
    <t>6060</t>
  </si>
  <si>
    <t>80104</t>
  </si>
  <si>
    <t>80148</t>
  </si>
  <si>
    <t>80149</t>
  </si>
  <si>
    <t>80150</t>
  </si>
  <si>
    <t>80153</t>
  </si>
  <si>
    <t>4350</t>
  </si>
  <si>
    <t>80195</t>
  </si>
  <si>
    <t>4117</t>
  </si>
  <si>
    <t>4119</t>
  </si>
  <si>
    <t>4127</t>
  </si>
  <si>
    <t>4129</t>
  </si>
  <si>
    <t>4217</t>
  </si>
  <si>
    <t>4219</t>
  </si>
  <si>
    <t>4247</t>
  </si>
  <si>
    <t>4249</t>
  </si>
  <si>
    <t>4301</t>
  </si>
  <si>
    <t>4307</t>
  </si>
  <si>
    <t>4309</t>
  </si>
  <si>
    <t>4707</t>
  </si>
  <si>
    <t>4709</t>
  </si>
  <si>
    <t>4717</t>
  </si>
  <si>
    <t>4719</t>
  </si>
  <si>
    <t>4797</t>
  </si>
  <si>
    <t>4799</t>
  </si>
  <si>
    <t>Dodatek wiejski,pomoc zdrowotna dla nauczycieli,świadczenia i ekwiwalent BHP</t>
  </si>
  <si>
    <t>Wynagrodzenia obs. I adm., Nagrody dyrektora, nagrody jubileuszowe, odprawy</t>
  </si>
  <si>
    <t>Trzynastki adm i obsługi</t>
  </si>
  <si>
    <t>ZUS adm i obsł., nauczyciele</t>
  </si>
  <si>
    <t>Fundusz pracy adm i obsługi, nauczyciele</t>
  </si>
  <si>
    <t>Wpłaty na PEFRON</t>
  </si>
  <si>
    <t>Wynagrodzenia bezosobowe</t>
  </si>
  <si>
    <t>Zakupy:  środki czystosci, materiały, wyposażenie</t>
  </si>
  <si>
    <t>Zakup środków zywności</t>
  </si>
  <si>
    <t>Zakup pomocy dydaktycznych, podręczniki</t>
  </si>
  <si>
    <t>Prąd, woda, gaz</t>
  </si>
  <si>
    <t>Zakup usług remontowych</t>
  </si>
  <si>
    <t>Zakup usług zdrowotnych</t>
  </si>
  <si>
    <t>Usługi; abonament, rodo, ochrona, ścieki, poczta</t>
  </si>
  <si>
    <t xml:space="preserve">Usługi telekomunikacyjne </t>
  </si>
  <si>
    <t xml:space="preserve">Podróże krajowe </t>
  </si>
  <si>
    <t>Podróże zagraniczne</t>
  </si>
  <si>
    <t>Ubezpieczenia majątkowe</t>
  </si>
  <si>
    <t>Odpisy na FŚS- nauczycieli</t>
  </si>
  <si>
    <t>Podatek od nieruchomości</t>
  </si>
  <si>
    <t>Szkolenie dla pracowników</t>
  </si>
  <si>
    <t>PPK nauczyciele, pracownicy obs. I adm.</t>
  </si>
  <si>
    <t>Wynagrodzenia nauczyciele, nagrody jubileuszowe,dyrektora, odprawy</t>
  </si>
  <si>
    <t>Trzynastki nauczyciele</t>
  </si>
  <si>
    <t>Wydatki na zakupy inwestycyjne jednostek budżetowych</t>
  </si>
  <si>
    <t>Podręczniki pomoce dydaktyczne / Ukraina</t>
  </si>
  <si>
    <t>Usługi</t>
  </si>
  <si>
    <t>80101- SZKOŁA</t>
  </si>
  <si>
    <t>80148 - STOŁÓWKA</t>
  </si>
  <si>
    <t>80104 - PRZEDSZKOLE</t>
  </si>
  <si>
    <t>80149- Stosowanie specjalne organizacji nauki w przedszkolach</t>
  </si>
  <si>
    <t>80150 - Realizacja zadań wymagających stosowania organizacji nauki i metod pracy dla dzieci w szkole</t>
  </si>
  <si>
    <t xml:space="preserve">80153- Zakup środków dydaktycznych </t>
  </si>
  <si>
    <t>80195- Projekty</t>
  </si>
  <si>
    <t>Skł. Na ubezpieczenie społecznych od wynagrodzeń ze  środków europejskich</t>
  </si>
  <si>
    <t>Skł. Na ubezpieczenie społeczne od wynagrodzeń ze środków z budżetu Państwa</t>
  </si>
  <si>
    <t>Skł. Na fundusz Pracy ze środków europejskich</t>
  </si>
  <si>
    <t>Skł. Na fundusz Pracy ze środków z budżetu Państwa</t>
  </si>
  <si>
    <t>zakup środków dydaktycznych i książek ze środków europejskich</t>
  </si>
  <si>
    <t>zakup środków dydaktycznych i książek  ze środków z budżetu Państwa</t>
  </si>
  <si>
    <t>Zakup usług pozostałych / transportowych ze środków z budżetu Państwa</t>
  </si>
  <si>
    <t>Odpis na ZFŚS</t>
  </si>
  <si>
    <t>szkolenia pracowników ze środków europejskich</t>
  </si>
  <si>
    <t>szkolenia pracowników ze środków z budżetu Państwa</t>
  </si>
  <si>
    <t>Wpłaty na PPK ze środków europejskich</t>
  </si>
  <si>
    <t xml:space="preserve"> Wynagrodzenia osobowe nauczyciele ze środków europejskich</t>
  </si>
  <si>
    <t>Wynagroidzenia osobowe nauczyciele ze środków z budżetu Państwa</t>
  </si>
  <si>
    <t>Materiały</t>
  </si>
  <si>
    <t xml:space="preserve">zakup środków dydaktycznych i książek </t>
  </si>
  <si>
    <t>Zestawienie z realizacji planu ZSP w Leśnej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</si>
</sst>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0" tint="-0.1499679555650502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0" tint="-4.9958800012207406E-2"/>
      <name val="Calibri"/>
      <family val="2"/>
      <scheme val="minor"/>
    </font>
    <font>
      <sz val="9"/>
      <color theme="0" tint="-4.9958800012207406E-2"/>
      <name val="Calibri"/>
      <family val="2"/>
      <scheme val="minor"/>
    </font>
    <font>
      <sz val="11"/>
      <color theme="0" tint="-4.9958800012207406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48">
    <xf numFmtId="0" fontId="0" fillId="0" borderId="0" xfId="0"/>
    <xf numFmtId="49" fontId="1" fillId="0" borderId="1" xfId="2" applyNumberFormat="1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8" fillId="0" borderId="0" xfId="0" applyFont="1"/>
    <xf numFmtId="49" fontId="8" fillId="0" borderId="0" xfId="2" applyNumberFormat="1" applyFont="1" applyAlignment="1">
      <alignment vertical="top"/>
    </xf>
    <xf numFmtId="0" fontId="9" fillId="0" borderId="0" xfId="0" applyFont="1"/>
    <xf numFmtId="4" fontId="3" fillId="2" borderId="1" xfId="2" applyNumberFormat="1" applyFont="1" applyFill="1" applyBorder="1" applyAlignment="1">
      <alignment horizontal="right" vertical="center" shrinkToFit="1"/>
    </xf>
    <xf numFmtId="4" fontId="1" fillId="0" borderId="1" xfId="2" applyNumberFormat="1" applyFont="1" applyBorder="1" applyAlignment="1">
      <alignment horizontal="right" vertical="top" shrinkToFit="1"/>
    </xf>
    <xf numFmtId="2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0" fillId="0" borderId="0" xfId="0" applyFont="1"/>
    <xf numFmtId="49" fontId="1" fillId="3" borderId="1" xfId="2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left" vertical="top" wrapText="1"/>
    </xf>
    <xf numFmtId="4" fontId="3" fillId="0" borderId="0" xfId="2" applyNumberFormat="1" applyFont="1" applyAlignment="1">
      <alignment horizontal="right" vertical="center" wrapText="1"/>
    </xf>
    <xf numFmtId="49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shrinkToFit="1"/>
    </xf>
    <xf numFmtId="0" fontId="8" fillId="0" borderId="0" xfId="0" applyFont="1" applyAlignment="1">
      <alignment shrinkToFit="1"/>
    </xf>
    <xf numFmtId="4" fontId="1" fillId="2" borderId="1" xfId="2" applyNumberFormat="1" applyFont="1" applyFill="1" applyBorder="1" applyAlignment="1">
      <alignment horizontal="right" vertical="top" shrinkToFit="1"/>
    </xf>
    <xf numFmtId="4" fontId="1" fillId="2" borderId="1" xfId="2" applyNumberFormat="1" applyFont="1" applyFill="1" applyBorder="1" applyAlignment="1">
      <alignment vertical="top" shrinkToFit="1"/>
    </xf>
    <xf numFmtId="4" fontId="1" fillId="0" borderId="1" xfId="2" applyNumberFormat="1" applyFont="1" applyBorder="1" applyAlignment="1">
      <alignment vertical="top" shrinkToFit="1"/>
    </xf>
    <xf numFmtId="0" fontId="8" fillId="0" borderId="6" xfId="0" applyFont="1" applyBorder="1" applyAlignment="1">
      <alignment vertical="top" shrinkToFit="1"/>
    </xf>
    <xf numFmtId="2" fontId="8" fillId="0" borderId="0" xfId="2" applyNumberFormat="1" applyFont="1" applyAlignment="1">
      <alignment vertical="top" shrinkToFit="1"/>
    </xf>
    <xf numFmtId="4" fontId="3" fillId="2" borderId="1" xfId="2" applyNumberFormat="1" applyFont="1" applyFill="1" applyBorder="1" applyAlignment="1">
      <alignment vertical="center" shrinkToFit="1"/>
    </xf>
    <xf numFmtId="4" fontId="3" fillId="0" borderId="1" xfId="2" applyNumberFormat="1" applyFont="1" applyBorder="1" applyAlignment="1">
      <alignment vertical="center" shrinkToFit="1"/>
    </xf>
    <xf numFmtId="4" fontId="3" fillId="0" borderId="1" xfId="2" applyNumberFormat="1" applyFont="1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left" vertical="top" wrapText="1" shrinkToFit="1"/>
    </xf>
    <xf numFmtId="49" fontId="1" fillId="0" borderId="1" xfId="2" applyNumberFormat="1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left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 wrapText="1"/>
    </xf>
    <xf numFmtId="49" fontId="3" fillId="2" borderId="4" xfId="2" applyNumberFormat="1" applyFont="1" applyFill="1" applyBorder="1" applyAlignment="1">
      <alignment horizontal="left" vertical="center" wrapText="1"/>
    </xf>
    <xf numFmtId="49" fontId="3" fillId="2" borderId="5" xfId="2" applyNumberFormat="1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</cellXfs>
  <cellStyles count="3">
    <cellStyle name="Normal 2" xfId="2" xr:uid="{00000000-0005-0000-0000-000007000000}"/>
    <cellStyle name="Normal 3" xfId="1" xr:uid="{00000000-0005-0000-0000-000006000000}"/>
    <cellStyle name="Normalny" xfId="0" builtinId="0"/>
  </cellStyles>
  <dxfs count="3">
    <dxf>
      <font>
        <color rgb="FFFF0000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6CB1-0416-41D6-A061-D56A2A7AE4D8}">
  <sheetPr>
    <pageSetUpPr fitToPage="1"/>
  </sheetPr>
  <dimension ref="A1:CD105"/>
  <sheetViews>
    <sheetView showGridLines="0" tabSelected="1" workbookViewId="0">
      <selection activeCell="B6" sqref="B6:BD6"/>
    </sheetView>
  </sheetViews>
  <sheetFormatPr defaultRowHeight="15" x14ac:dyDescent="0.25"/>
  <cols>
    <col min="1" max="1" width="1.5703125" customWidth="1"/>
    <col min="2" max="7" width="1" customWidth="1"/>
    <col min="8" max="14" width="0" hidden="1" customWidth="1"/>
    <col min="15" max="34" width="1" customWidth="1"/>
    <col min="35" max="35" width="0" hidden="1" customWidth="1"/>
    <col min="36" max="36" width="10.85546875" customWidth="1"/>
    <col min="37" max="48" width="0" hidden="1" customWidth="1"/>
    <col min="49" max="49" width="82.28515625" customWidth="1"/>
    <col min="50" max="51" width="25" customWidth="1"/>
    <col min="52" max="52" width="0" hidden="1" customWidth="1"/>
    <col min="53" max="53" width="17" customWidth="1"/>
    <col min="54" max="54" width="25" customWidth="1"/>
    <col min="55" max="71" width="0" hidden="1" customWidth="1"/>
  </cols>
  <sheetData>
    <row r="1" spans="1:82" ht="15" customHeight="1" x14ac:dyDescent="0.25"/>
    <row r="2" spans="1:82" hidden="1" x14ac:dyDescent="0.25">
      <c r="H2" s="14" t="str">
        <f>IF(ISBLANK(CD2),"HiddenColumnMark",CD2)</f>
        <v>HiddenColumnMark</v>
      </c>
      <c r="I2" s="14" t="str">
        <f>IF(ISBLANK(CD2),"HiddenColumnMark",CD2)</f>
        <v>HiddenColumnMark</v>
      </c>
      <c r="J2" s="14" t="str">
        <f>IF(ISBLANK(CD2),"HiddenColumnMark",CD2)</f>
        <v>HiddenColumnMark</v>
      </c>
      <c r="K2" s="14" t="str">
        <f>IF(ISBLANK(CD2),"HiddenColumnMark",CD2)</f>
        <v>HiddenColumnMark</v>
      </c>
      <c r="L2" s="14" t="str">
        <f>IF(ISBLANK(CD2),"HiddenColumnMark",CD2)</f>
        <v>HiddenColumnMark</v>
      </c>
      <c r="M2" s="14" t="str">
        <f>IF(ISBLANK(CD2),"HiddenColumnMark",CD2)</f>
        <v>HiddenColumnMark</v>
      </c>
      <c r="N2" s="14" t="str">
        <f>IF(ISBLANK(CD2),"HiddenColumnMark",CD2)</f>
        <v>HiddenColumnMark</v>
      </c>
      <c r="R2" s="14"/>
      <c r="S2" s="14"/>
      <c r="T2" s="14"/>
      <c r="U2" s="14"/>
      <c r="V2" s="14"/>
      <c r="W2" s="14"/>
      <c r="X2" s="14"/>
      <c r="AC2" s="7"/>
      <c r="AD2" s="7"/>
      <c r="AE2" s="7"/>
      <c r="AF2" s="7"/>
      <c r="AG2" s="7"/>
      <c r="AH2" s="7"/>
      <c r="AI2" s="7" t="s">
        <v>1</v>
      </c>
      <c r="AJ2" s="14"/>
      <c r="AK2" s="14" t="s">
        <v>1</v>
      </c>
      <c r="AL2" s="14" t="str">
        <f t="shared" ref="AL2:AU2" si="0">IF(ISBLANK(BT2),"HiddenColumnMark",BT2)</f>
        <v>HiddenColumnMark</v>
      </c>
      <c r="AM2" s="14" t="str">
        <f t="shared" si="0"/>
        <v>HiddenColumnMark</v>
      </c>
      <c r="AN2" s="14" t="str">
        <f t="shared" si="0"/>
        <v>HiddenColumnMark</v>
      </c>
      <c r="AO2" s="14" t="str">
        <f t="shared" si="0"/>
        <v>HiddenColumnMark</v>
      </c>
      <c r="AP2" s="14" t="str">
        <f t="shared" si="0"/>
        <v>HiddenColumnMark</v>
      </c>
      <c r="AQ2" s="14" t="str">
        <f t="shared" si="0"/>
        <v>HiddenColumnMark</v>
      </c>
      <c r="AR2" s="14" t="str">
        <f t="shared" si="0"/>
        <v>HiddenColumnMark</v>
      </c>
      <c r="AS2" s="14" t="str">
        <f t="shared" si="0"/>
        <v>HiddenColumnMark</v>
      </c>
      <c r="AT2" s="14" t="str">
        <f t="shared" si="0"/>
        <v>HiddenColumnMark</v>
      </c>
      <c r="AU2" s="14" t="str">
        <f t="shared" si="0"/>
        <v>HiddenColumnMark</v>
      </c>
      <c r="AV2" s="14" t="s">
        <v>1</v>
      </c>
      <c r="AW2" s="14"/>
      <c r="AY2" s="7"/>
      <c r="AZ2" s="7" t="s">
        <v>1</v>
      </c>
      <c r="BA2" s="7"/>
      <c r="BB2" s="7"/>
      <c r="BC2" s="7" t="s">
        <v>1</v>
      </c>
      <c r="BD2" s="7" t="s">
        <v>1</v>
      </c>
      <c r="BE2" s="7" t="s">
        <v>1</v>
      </c>
      <c r="BF2" s="7" t="s">
        <v>1</v>
      </c>
      <c r="BG2" s="7" t="s">
        <v>1</v>
      </c>
      <c r="BH2" s="7" t="s">
        <v>1</v>
      </c>
      <c r="BI2" s="7" t="s">
        <v>1</v>
      </c>
      <c r="BJ2" s="14" t="s">
        <v>1</v>
      </c>
      <c r="BK2" s="14" t="s">
        <v>1</v>
      </c>
      <c r="BL2" s="14" t="s">
        <v>1</v>
      </c>
      <c r="BM2" s="14" t="s">
        <v>1</v>
      </c>
      <c r="BN2" s="14" t="s">
        <v>1</v>
      </c>
      <c r="BO2" s="14" t="s">
        <v>1</v>
      </c>
      <c r="BP2" s="14" t="s">
        <v>1</v>
      </c>
      <c r="BQ2" s="14" t="s">
        <v>1</v>
      </c>
      <c r="BR2" s="14" t="s">
        <v>1</v>
      </c>
      <c r="BS2" s="14" t="s">
        <v>1</v>
      </c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</row>
    <row r="3" spans="1:82" ht="15" customHeight="1" x14ac:dyDescent="0.25">
      <c r="A3" s="4"/>
      <c r="B3" s="43" t="s">
        <v>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G3" s="9" t="e">
        <f ca="1">MBK($BR:$BR)</f>
        <v>#NAME?</v>
      </c>
      <c r="BH3" s="9"/>
      <c r="BI3" s="9"/>
    </row>
    <row r="4" spans="1:82" ht="21" customHeight="1" x14ac:dyDescent="0.35">
      <c r="A4" s="5"/>
      <c r="B4" s="39" t="s">
        <v>125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G4" s="20">
        <v>6</v>
      </c>
      <c r="BH4" s="9"/>
      <c r="BI4" s="9"/>
    </row>
    <row r="5" spans="1:82" ht="15" customHeight="1" x14ac:dyDescent="0.25">
      <c r="A5" s="6"/>
      <c r="B5" s="40" t="s">
        <v>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G5" s="9"/>
      <c r="BH5" s="9"/>
      <c r="BI5" s="9"/>
    </row>
    <row r="6" spans="1:82" ht="15.75" customHeight="1" x14ac:dyDescent="0.25">
      <c r="A6" s="6"/>
      <c r="B6" s="41" t="s">
        <v>11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G6" s="9"/>
      <c r="BH6" s="9"/>
      <c r="BI6" s="9"/>
    </row>
    <row r="7" spans="1:82" hidden="1" x14ac:dyDescent="0.25"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</row>
    <row r="8" spans="1:82" ht="15" customHeight="1" x14ac:dyDescent="0.25"/>
    <row r="9" spans="1:82" ht="15" hidden="1" customHeight="1" x14ac:dyDescent="0.25">
      <c r="B9" s="44" t="s">
        <v>21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</row>
    <row r="10" spans="1:82" ht="51" customHeight="1" x14ac:dyDescent="0.25">
      <c r="B10" s="36" t="s">
        <v>18</v>
      </c>
      <c r="C10" s="37"/>
      <c r="D10" s="37"/>
      <c r="E10" s="37"/>
      <c r="F10" s="37"/>
      <c r="G10" s="36"/>
      <c r="H10" s="36"/>
      <c r="I10" s="37"/>
      <c r="J10" s="37"/>
      <c r="K10" s="37"/>
      <c r="L10" s="37"/>
      <c r="M10" s="37"/>
      <c r="N10" s="38"/>
      <c r="O10" s="36" t="s">
        <v>17</v>
      </c>
      <c r="P10" s="37"/>
      <c r="Q10" s="37"/>
      <c r="R10" s="37"/>
      <c r="S10" s="37"/>
      <c r="T10" s="37"/>
      <c r="U10" s="37"/>
      <c r="V10" s="38"/>
      <c r="W10" s="36" t="str">
        <f>IF(ISBLANK(BL10),"&lt;MergeCellMark&gt;",BL10)</f>
        <v>Rozdział</v>
      </c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I10" s="15" t="s">
        <v>16</v>
      </c>
      <c r="AJ10" s="13" t="s">
        <v>15</v>
      </c>
      <c r="AK10" s="15" t="s">
        <v>14</v>
      </c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 t="s">
        <v>20</v>
      </c>
      <c r="AW10" s="15"/>
      <c r="AX10" s="12" t="s">
        <v>6</v>
      </c>
      <c r="AY10" s="12" t="s">
        <v>12</v>
      </c>
      <c r="AZ10" s="12" t="s">
        <v>13</v>
      </c>
      <c r="BA10" s="12" t="s">
        <v>7</v>
      </c>
      <c r="BB10" s="12" t="s">
        <v>8</v>
      </c>
      <c r="BC10" s="12" t="str">
        <f>IF(BI10=0,"Wydatki/Dochody",IF(BI10=1,"Dochody","Wydatki"))</f>
        <v>Wydatki/Dochody</v>
      </c>
      <c r="BD10" s="12" t="str">
        <f>IF(BI10=0,"Koszty/Przychody",IF(BI10=1,"Przychody","Koszty"))</f>
        <v>Koszty/Przychody</v>
      </c>
      <c r="BE10" s="13" t="str">
        <f>IF(BI10=0,"Zobowiązania /Należności",IF(BI10=1,"Należności","Zobowiązania"))</f>
        <v>Zobowiązania /Należności</v>
      </c>
      <c r="BF10" s="13" t="s">
        <v>9</v>
      </c>
      <c r="BG10" s="13" t="s">
        <v>10</v>
      </c>
      <c r="BH10" s="7"/>
      <c r="BI10" s="21">
        <v>0</v>
      </c>
      <c r="BJ10" s="21">
        <v>1</v>
      </c>
      <c r="BK10" s="7"/>
      <c r="BL10" s="7" t="s">
        <v>19</v>
      </c>
    </row>
    <row r="11" spans="1:82" ht="15" customHeight="1" x14ac:dyDescent="0.25">
      <c r="B11" s="34" t="str">
        <f t="shared" ref="B11:B42" si="1">IF(BH11=0,IF(ISBLANK(BI11)=TRUE,"",BI11),IF(BH11=999,IF(ISBLANK(BS11)=TRUE,"",BS11),"&lt;MergeCellMark&gt;"))</f>
        <v>Jednostka: ZSZP W LEŚNEJ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 t="s">
        <v>103</v>
      </c>
      <c r="AX11" s="22">
        <f t="shared" ref="AX11:AX42" si="2">IF(ISBLANK(BJ11)=TRUE,"&lt;brak&gt;",BJ11)</f>
        <v>5894286.9400000004</v>
      </c>
      <c r="AY11" s="23">
        <v>3299934.39</v>
      </c>
      <c r="AZ11" s="23">
        <v>0</v>
      </c>
      <c r="BA11" s="11" t="str">
        <f t="shared" ref="BA11:BA42" si="3">IF(ISBLANK(BK11)=TRUE,"",TEXT(ROUND(BK11/100,4),"0,00%"))</f>
        <v>55,99%</v>
      </c>
      <c r="BB11" s="24">
        <v>2594352.5499999998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5">
        <v>0</v>
      </c>
      <c r="BI11" s="8" t="s">
        <v>22</v>
      </c>
      <c r="BJ11" s="26">
        <v>5894286.9400000004</v>
      </c>
      <c r="BK11" s="26">
        <v>55.985302778625844</v>
      </c>
      <c r="BL11" s="7"/>
      <c r="BM11" s="14"/>
      <c r="BN11" s="18"/>
      <c r="BO11" s="18"/>
      <c r="BP11" s="14"/>
      <c r="BQ11" s="14" t="b">
        <v>1</v>
      </c>
      <c r="BR11" s="14"/>
      <c r="BS11" s="19"/>
      <c r="BT11" s="14"/>
      <c r="BU11" s="14"/>
    </row>
    <row r="12" spans="1:82" ht="15" customHeight="1" x14ac:dyDescent="0.25">
      <c r="B12" s="34" t="str">
        <f t="shared" si="1"/>
        <v>W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 t="str">
        <f>IF(BH12=IF(ISBLANK(BK10),6,10),BI12,IF(ISBLANK(BL12)=TRUE,"&lt;MergeCellMark&gt;",BL12))</f>
        <v>801</v>
      </c>
      <c r="P12" s="34"/>
      <c r="Q12" s="34"/>
      <c r="R12" s="34"/>
      <c r="S12" s="34"/>
      <c r="T12" s="34"/>
      <c r="U12" s="34"/>
      <c r="V12" s="34"/>
      <c r="W12" s="34" t="str">
        <f>IF(BH12=14,BI12,IF(OR(ISBLANK(BM12),ISBLANK(BL10)),"&lt;MergeCellMark&gt;",BM12))</f>
        <v>80101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1" t="str">
        <f>IF(BH12&lt;BJ10,"&lt;MergeCellMark&gt;",IF(ISBLANK(BN12)=TRUE,"",BN12))</f>
        <v/>
      </c>
      <c r="AJ12" s="16" t="str">
        <f>IF(BH12&lt;BJ10,"&lt;MergeCellMark&gt;",IF(ISBLANK(BO12)=TRUE,"",BO12))</f>
        <v>3020</v>
      </c>
      <c r="AK12" s="16" t="str">
        <f>IF(BH12&lt;BJ10,"&lt;MergeCellMark&gt;",IF(ISBLANK(BP12)=TRUE,"",BP12))</f>
        <v/>
      </c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 t="s">
        <v>21</v>
      </c>
      <c r="AW12" s="30" t="s">
        <v>76</v>
      </c>
      <c r="AX12" s="22">
        <f t="shared" si="2"/>
        <v>115787.09</v>
      </c>
      <c r="AY12" s="23">
        <v>75553.48</v>
      </c>
      <c r="AZ12" s="23">
        <v>0</v>
      </c>
      <c r="BA12" s="11" t="str">
        <f t="shared" si="3"/>
        <v>65,25%</v>
      </c>
      <c r="BB12" s="24">
        <v>40233.61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5">
        <v>999</v>
      </c>
      <c r="BI12" s="8"/>
      <c r="BJ12" s="26">
        <v>115787.09</v>
      </c>
      <c r="BK12" s="26">
        <v>65.252076030237916</v>
      </c>
      <c r="BL12" s="7" t="s">
        <v>23</v>
      </c>
      <c r="BM12" s="14" t="s">
        <v>24</v>
      </c>
      <c r="BN12" s="18"/>
      <c r="BO12" s="18" t="s">
        <v>25</v>
      </c>
      <c r="BP12" s="14"/>
      <c r="BQ12" s="14" t="b">
        <v>0</v>
      </c>
      <c r="BR12" s="14"/>
      <c r="BS12" s="19" t="s">
        <v>26</v>
      </c>
      <c r="BT12" s="14"/>
      <c r="BU12" s="14"/>
    </row>
    <row r="13" spans="1:82" ht="15" customHeight="1" x14ac:dyDescent="0.25">
      <c r="B13" s="34" t="str">
        <f t="shared" si="1"/>
        <v>W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 t="str">
        <f>IF(BH13=IF(ISBLANK(BK10),6,10),BI13,IF(ISBLANK(BL13)=TRUE,"&lt;MergeCellMark&gt;",BL13))</f>
        <v>801</v>
      </c>
      <c r="P13" s="34"/>
      <c r="Q13" s="34"/>
      <c r="R13" s="34"/>
      <c r="S13" s="34"/>
      <c r="T13" s="34"/>
      <c r="U13" s="34"/>
      <c r="V13" s="34"/>
      <c r="W13" s="34" t="str">
        <f>IF(BH13=14,BI13,IF(OR(ISBLANK(BM13),ISBLANK(BL10)),"&lt;MergeCellMark&gt;",BM13))</f>
        <v>80101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1" t="str">
        <f>IF(BH13&lt;BJ10,"&lt;MergeCellMark&gt;",IF(ISBLANK(BN13)=TRUE,"",BN13))</f>
        <v/>
      </c>
      <c r="AJ13" s="16" t="str">
        <f>IF(BH13&lt;BJ10,"&lt;MergeCellMark&gt;",IF(ISBLANK(BO13)=TRUE,"",BO13))</f>
        <v>4010</v>
      </c>
      <c r="AK13" s="16" t="str">
        <f>IF(BH13&lt;BJ10,"&lt;MergeCellMark&gt;",IF(ISBLANK(BP13)=TRUE,"",BP13))</f>
        <v/>
      </c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 t="s">
        <v>21</v>
      </c>
      <c r="AW13" s="30" t="s">
        <v>77</v>
      </c>
      <c r="AX13" s="22">
        <f t="shared" si="2"/>
        <v>547684.24</v>
      </c>
      <c r="AY13" s="23">
        <v>282762.34000000003</v>
      </c>
      <c r="AZ13" s="23">
        <v>0</v>
      </c>
      <c r="BA13" s="11" t="str">
        <f t="shared" si="3"/>
        <v>51,63%</v>
      </c>
      <c r="BB13" s="24">
        <v>264921.90000000002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5">
        <v>999</v>
      </c>
      <c r="BI13" s="8"/>
      <c r="BJ13" s="26">
        <v>547684.24</v>
      </c>
      <c r="BK13" s="26">
        <v>51.628715845465997</v>
      </c>
      <c r="BL13" s="7" t="s">
        <v>23</v>
      </c>
      <c r="BM13" s="14" t="s">
        <v>24</v>
      </c>
      <c r="BN13" s="18"/>
      <c r="BO13" s="18" t="s">
        <v>27</v>
      </c>
      <c r="BP13" s="14"/>
      <c r="BQ13" s="14" t="b">
        <v>0</v>
      </c>
      <c r="BR13" s="14"/>
      <c r="BS13" s="19" t="s">
        <v>26</v>
      </c>
      <c r="BT13" s="14"/>
      <c r="BU13" s="14"/>
    </row>
    <row r="14" spans="1:82" ht="15" customHeight="1" x14ac:dyDescent="0.25">
      <c r="B14" s="34" t="str">
        <f t="shared" si="1"/>
        <v>W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 t="str">
        <f>IF(BH14=IF(ISBLANK(BK10),6,10),BI14,IF(ISBLANK(BL14)=TRUE,"&lt;MergeCellMark&gt;",BL14))</f>
        <v>801</v>
      </c>
      <c r="P14" s="34"/>
      <c r="Q14" s="34"/>
      <c r="R14" s="34"/>
      <c r="S14" s="34"/>
      <c r="T14" s="34"/>
      <c r="U14" s="34"/>
      <c r="V14" s="34"/>
      <c r="W14" s="34" t="str">
        <f>IF(BH14=14,BI14,IF(OR(ISBLANK(BM14),ISBLANK(BL10)),"&lt;MergeCellMark&gt;",BM14))</f>
        <v>80101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1" t="str">
        <f>IF(BH14&lt;BJ10,"&lt;MergeCellMark&gt;",IF(ISBLANK(BN14)=TRUE,"",BN14))</f>
        <v/>
      </c>
      <c r="AJ14" s="16" t="str">
        <f>IF(BH14&lt;BJ10,"&lt;MergeCellMark&gt;",IF(ISBLANK(BO14)=TRUE,"",BO14))</f>
        <v>4040</v>
      </c>
      <c r="AK14" s="16" t="str">
        <f>IF(BH14&lt;BJ10,"&lt;MergeCellMark&gt;",IF(ISBLANK(BP14)=TRUE,"",BP14))</f>
        <v/>
      </c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 t="s">
        <v>21</v>
      </c>
      <c r="AW14" s="30" t="s">
        <v>78</v>
      </c>
      <c r="AX14" s="22">
        <f t="shared" si="2"/>
        <v>45703.16</v>
      </c>
      <c r="AY14" s="23">
        <v>26516.93</v>
      </c>
      <c r="AZ14" s="23">
        <v>0</v>
      </c>
      <c r="BA14" s="11" t="str">
        <f t="shared" si="3"/>
        <v>58,02%</v>
      </c>
      <c r="BB14" s="24">
        <v>19186.23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5">
        <v>999</v>
      </c>
      <c r="BI14" s="8"/>
      <c r="BJ14" s="26">
        <v>45703.16</v>
      </c>
      <c r="BK14" s="26">
        <v>58.019904969371922</v>
      </c>
      <c r="BL14" s="7" t="s">
        <v>23</v>
      </c>
      <c r="BM14" s="14" t="s">
        <v>24</v>
      </c>
      <c r="BN14" s="18"/>
      <c r="BO14" s="18" t="s">
        <v>28</v>
      </c>
      <c r="BP14" s="14"/>
      <c r="BQ14" s="14" t="b">
        <v>0</v>
      </c>
      <c r="BR14" s="14"/>
      <c r="BS14" s="19" t="s">
        <v>26</v>
      </c>
      <c r="BT14" s="14"/>
      <c r="BU14" s="14"/>
    </row>
    <row r="15" spans="1:82" ht="15" customHeight="1" x14ac:dyDescent="0.25">
      <c r="B15" s="34" t="str">
        <f t="shared" si="1"/>
        <v>W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 t="str">
        <f>IF(BH15=IF(ISBLANK(BK10),6,10),BI15,IF(ISBLANK(BL15)=TRUE,"&lt;MergeCellMark&gt;",BL15))</f>
        <v>801</v>
      </c>
      <c r="P15" s="34"/>
      <c r="Q15" s="34"/>
      <c r="R15" s="34"/>
      <c r="S15" s="34"/>
      <c r="T15" s="34"/>
      <c r="U15" s="34"/>
      <c r="V15" s="34"/>
      <c r="W15" s="34" t="str">
        <f>IF(BH15=14,BI15,IF(OR(ISBLANK(BM15),ISBLANK(BL10)),"&lt;MergeCellMark&gt;",BM15))</f>
        <v>80101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1" t="str">
        <f>IF(BH15&lt;BJ10,"&lt;MergeCellMark&gt;",IF(ISBLANK(BN15)=TRUE,"",BN15))</f>
        <v/>
      </c>
      <c r="AJ15" s="16" t="str">
        <f>IF(BH15&lt;BJ10,"&lt;MergeCellMark&gt;",IF(ISBLANK(BO15)=TRUE,"",BO15))</f>
        <v>4110</v>
      </c>
      <c r="AK15" s="16" t="str">
        <f>IF(BH15&lt;BJ10,"&lt;MergeCellMark&gt;",IF(ISBLANK(BP15)=TRUE,"",BP15))</f>
        <v/>
      </c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 t="s">
        <v>21</v>
      </c>
      <c r="AW15" s="30" t="s">
        <v>79</v>
      </c>
      <c r="AX15" s="22">
        <f t="shared" si="2"/>
        <v>392725.43</v>
      </c>
      <c r="AY15" s="23">
        <v>200944.23</v>
      </c>
      <c r="AZ15" s="23">
        <v>0</v>
      </c>
      <c r="BA15" s="11" t="str">
        <f t="shared" si="3"/>
        <v>51,17%</v>
      </c>
      <c r="BB15" s="24">
        <v>191781.2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5">
        <v>999</v>
      </c>
      <c r="BI15" s="8"/>
      <c r="BJ15" s="26">
        <v>392725.43</v>
      </c>
      <c r="BK15" s="26">
        <v>51.166594941407276</v>
      </c>
      <c r="BL15" s="7" t="s">
        <v>23</v>
      </c>
      <c r="BM15" s="14" t="s">
        <v>24</v>
      </c>
      <c r="BN15" s="18"/>
      <c r="BO15" s="18" t="s">
        <v>29</v>
      </c>
      <c r="BP15" s="14"/>
      <c r="BQ15" s="14" t="b">
        <v>0</v>
      </c>
      <c r="BR15" s="14"/>
      <c r="BS15" s="19" t="s">
        <v>26</v>
      </c>
      <c r="BT15" s="14"/>
      <c r="BU15" s="14"/>
    </row>
    <row r="16" spans="1:82" ht="15" customHeight="1" x14ac:dyDescent="0.25">
      <c r="B16" s="34" t="str">
        <f t="shared" si="1"/>
        <v>W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 t="str">
        <f>IF(BH16=IF(ISBLANK(BK10),6,10),BI16,IF(ISBLANK(BL16)=TRUE,"&lt;MergeCellMark&gt;",BL16))</f>
        <v>801</v>
      </c>
      <c r="P16" s="34"/>
      <c r="Q16" s="34"/>
      <c r="R16" s="34"/>
      <c r="S16" s="34"/>
      <c r="T16" s="34"/>
      <c r="U16" s="34"/>
      <c r="V16" s="34"/>
      <c r="W16" s="34" t="str">
        <f>IF(BH16=14,BI16,IF(OR(ISBLANK(BM16),ISBLANK(BL10)),"&lt;MergeCellMark&gt;",BM16))</f>
        <v>80101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1" t="str">
        <f>IF(BH16&lt;BJ10,"&lt;MergeCellMark&gt;",IF(ISBLANK(BN16)=TRUE,"",BN16))</f>
        <v/>
      </c>
      <c r="AJ16" s="16" t="str">
        <f>IF(BH16&lt;BJ10,"&lt;MergeCellMark&gt;",IF(ISBLANK(BO16)=TRUE,"",BO16))</f>
        <v>4120</v>
      </c>
      <c r="AK16" s="16" t="str">
        <f>IF(BH16&lt;BJ10,"&lt;MergeCellMark&gt;",IF(ISBLANK(BP16)=TRUE,"",BP16))</f>
        <v/>
      </c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 t="s">
        <v>21</v>
      </c>
      <c r="AW16" s="30" t="s">
        <v>80</v>
      </c>
      <c r="AX16" s="22">
        <f t="shared" si="2"/>
        <v>61617.35</v>
      </c>
      <c r="AY16" s="23">
        <v>1857.8</v>
      </c>
      <c r="AZ16" s="23">
        <v>0</v>
      </c>
      <c r="BA16" s="11" t="str">
        <f t="shared" si="3"/>
        <v>3,02%</v>
      </c>
      <c r="BB16" s="24">
        <v>59759.55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5">
        <v>999</v>
      </c>
      <c r="BI16" s="8"/>
      <c r="BJ16" s="26">
        <v>61617.35</v>
      </c>
      <c r="BK16" s="26">
        <v>3.0150598816729377</v>
      </c>
      <c r="BL16" s="7" t="s">
        <v>23</v>
      </c>
      <c r="BM16" s="14" t="s">
        <v>24</v>
      </c>
      <c r="BN16" s="18"/>
      <c r="BO16" s="18" t="s">
        <v>30</v>
      </c>
      <c r="BP16" s="14"/>
      <c r="BQ16" s="14" t="b">
        <v>0</v>
      </c>
      <c r="BR16" s="14"/>
      <c r="BS16" s="19" t="s">
        <v>26</v>
      </c>
      <c r="BT16" s="14"/>
      <c r="BU16" s="14"/>
    </row>
    <row r="17" spans="2:73" ht="15" customHeight="1" x14ac:dyDescent="0.25">
      <c r="B17" s="34" t="str">
        <f t="shared" si="1"/>
        <v>W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 t="str">
        <f>IF(BH17=IF(ISBLANK(BK10),6,10),BI17,IF(ISBLANK(BL17)=TRUE,"&lt;MergeCellMark&gt;",BL17))</f>
        <v>801</v>
      </c>
      <c r="P17" s="34"/>
      <c r="Q17" s="34"/>
      <c r="R17" s="34"/>
      <c r="S17" s="34"/>
      <c r="T17" s="34"/>
      <c r="U17" s="34"/>
      <c r="V17" s="34"/>
      <c r="W17" s="34" t="str">
        <f>IF(BH17=14,BI17,IF(OR(ISBLANK(BM17),ISBLANK(BL10)),"&lt;MergeCellMark&gt;",BM17))</f>
        <v>80101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1" t="str">
        <f>IF(BH17&lt;BJ10,"&lt;MergeCellMark&gt;",IF(ISBLANK(BN17)=TRUE,"",BN17))</f>
        <v/>
      </c>
      <c r="AJ17" s="16" t="str">
        <f>IF(BH17&lt;BJ10,"&lt;MergeCellMark&gt;",IF(ISBLANK(BO17)=TRUE,"",BO17))</f>
        <v>4140</v>
      </c>
      <c r="AK17" s="16" t="str">
        <f>IF(BH17&lt;BJ10,"&lt;MergeCellMark&gt;",IF(ISBLANK(BP17)=TRUE,"",BP17))</f>
        <v/>
      </c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 t="s">
        <v>21</v>
      </c>
      <c r="AW17" s="30" t="s">
        <v>81</v>
      </c>
      <c r="AX17" s="22">
        <f t="shared" si="2"/>
        <v>0</v>
      </c>
      <c r="AY17" s="23">
        <v>0</v>
      </c>
      <c r="AZ17" s="23">
        <v>0</v>
      </c>
      <c r="BA17" s="11" t="str">
        <f t="shared" si="3"/>
        <v>0,00%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5">
        <v>999</v>
      </c>
      <c r="BI17" s="8"/>
      <c r="BJ17" s="26">
        <v>0</v>
      </c>
      <c r="BK17" s="26">
        <v>0</v>
      </c>
      <c r="BL17" s="7" t="s">
        <v>23</v>
      </c>
      <c r="BM17" s="14" t="s">
        <v>24</v>
      </c>
      <c r="BN17" s="18"/>
      <c r="BO17" s="18" t="s">
        <v>31</v>
      </c>
      <c r="BP17" s="14"/>
      <c r="BQ17" s="14" t="b">
        <v>0</v>
      </c>
      <c r="BR17" s="14"/>
      <c r="BS17" s="19" t="s">
        <v>26</v>
      </c>
      <c r="BT17" s="14"/>
      <c r="BU17" s="14"/>
    </row>
    <row r="18" spans="2:73" ht="15" customHeight="1" x14ac:dyDescent="0.25">
      <c r="B18" s="34" t="str">
        <f t="shared" si="1"/>
        <v>W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 t="str">
        <f>IF(BH18=IF(ISBLANK(BK10),6,10),BI18,IF(ISBLANK(BL18)=TRUE,"&lt;MergeCellMark&gt;",BL18))</f>
        <v>801</v>
      </c>
      <c r="P18" s="34"/>
      <c r="Q18" s="34"/>
      <c r="R18" s="34"/>
      <c r="S18" s="34"/>
      <c r="T18" s="34"/>
      <c r="U18" s="34"/>
      <c r="V18" s="34"/>
      <c r="W18" s="34" t="str">
        <f>IF(BH18=14,BI18,IF(OR(ISBLANK(BM18),ISBLANK(BL10)),"&lt;MergeCellMark&gt;",BM18))</f>
        <v>80101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1" t="str">
        <f>IF(BH18&lt;BJ10,"&lt;MergeCellMark&gt;",IF(ISBLANK(BN18)=TRUE,"",BN18))</f>
        <v/>
      </c>
      <c r="AJ18" s="16" t="str">
        <f>IF(BH18&lt;BJ10,"&lt;MergeCellMark&gt;",IF(ISBLANK(BO18)=TRUE,"",BO18))</f>
        <v>4170</v>
      </c>
      <c r="AK18" s="16" t="str">
        <f>IF(BH18&lt;BJ10,"&lt;MergeCellMark&gt;",IF(ISBLANK(BP18)=TRUE,"",BP18))</f>
        <v/>
      </c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 t="s">
        <v>21</v>
      </c>
      <c r="AW18" s="30" t="s">
        <v>82</v>
      </c>
      <c r="AX18" s="22">
        <f t="shared" si="2"/>
        <v>6000</v>
      </c>
      <c r="AY18" s="23">
        <v>4439.8500000000004</v>
      </c>
      <c r="AZ18" s="23">
        <v>0</v>
      </c>
      <c r="BA18" s="11" t="str">
        <f t="shared" si="3"/>
        <v>74,00%</v>
      </c>
      <c r="BB18" s="24">
        <v>1560.15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5">
        <v>999</v>
      </c>
      <c r="BI18" s="8"/>
      <c r="BJ18" s="26">
        <v>6000</v>
      </c>
      <c r="BK18" s="26">
        <v>73.997500000000002</v>
      </c>
      <c r="BL18" s="7" t="s">
        <v>23</v>
      </c>
      <c r="BM18" s="14" t="s">
        <v>24</v>
      </c>
      <c r="BN18" s="18"/>
      <c r="BO18" s="18" t="s">
        <v>32</v>
      </c>
      <c r="BP18" s="14"/>
      <c r="BQ18" s="14" t="b">
        <v>0</v>
      </c>
      <c r="BR18" s="14"/>
      <c r="BS18" s="19" t="s">
        <v>26</v>
      </c>
      <c r="BT18" s="14"/>
      <c r="BU18" s="14"/>
    </row>
    <row r="19" spans="2:73" ht="15" customHeight="1" x14ac:dyDescent="0.25">
      <c r="B19" s="34" t="str">
        <f t="shared" si="1"/>
        <v>W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 t="str">
        <f>IF(BH19=IF(ISBLANK(BK10),6,10),BI19,IF(ISBLANK(BL19)=TRUE,"&lt;MergeCellMark&gt;",BL19))</f>
        <v>801</v>
      </c>
      <c r="P19" s="34"/>
      <c r="Q19" s="34"/>
      <c r="R19" s="34"/>
      <c r="S19" s="34"/>
      <c r="T19" s="34"/>
      <c r="U19" s="34"/>
      <c r="V19" s="34"/>
      <c r="W19" s="34" t="str">
        <f>IF(BH19=14,BI19,IF(OR(ISBLANK(BM19),ISBLANK(BL10)),"&lt;MergeCellMark&gt;",BM19))</f>
        <v>80101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1" t="str">
        <f>IF(BH19&lt;BJ10,"&lt;MergeCellMark&gt;",IF(ISBLANK(BN19)=TRUE,"",BN19))</f>
        <v/>
      </c>
      <c r="AJ19" s="16" t="str">
        <f>IF(BH19&lt;BJ10,"&lt;MergeCellMark&gt;",IF(ISBLANK(BO19)=TRUE,"",BO19))</f>
        <v>4210</v>
      </c>
      <c r="AK19" s="16" t="str">
        <f>IF(BH19&lt;BJ10,"&lt;MergeCellMark&gt;",IF(ISBLANK(BP19)=TRUE,"",BP19))</f>
        <v/>
      </c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 t="s">
        <v>21</v>
      </c>
      <c r="AW19" s="30" t="s">
        <v>83</v>
      </c>
      <c r="AX19" s="22">
        <f t="shared" si="2"/>
        <v>62666.62</v>
      </c>
      <c r="AY19" s="23">
        <v>23564.51</v>
      </c>
      <c r="AZ19" s="23">
        <v>0</v>
      </c>
      <c r="BA19" s="11" t="str">
        <f t="shared" si="3"/>
        <v>37,60%</v>
      </c>
      <c r="BB19" s="24">
        <v>39102.11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5">
        <v>999</v>
      </c>
      <c r="BI19" s="8"/>
      <c r="BJ19" s="26">
        <v>62666.62</v>
      </c>
      <c r="BK19" s="26">
        <v>37.602969491573027</v>
      </c>
      <c r="BL19" s="7" t="s">
        <v>23</v>
      </c>
      <c r="BM19" s="14" t="s">
        <v>24</v>
      </c>
      <c r="BN19" s="18"/>
      <c r="BO19" s="18" t="s">
        <v>33</v>
      </c>
      <c r="BP19" s="14"/>
      <c r="BQ19" s="14" t="b">
        <v>0</v>
      </c>
      <c r="BR19" s="14"/>
      <c r="BS19" s="19" t="s">
        <v>26</v>
      </c>
      <c r="BT19" s="14"/>
      <c r="BU19" s="14"/>
    </row>
    <row r="20" spans="2:73" ht="15" customHeight="1" x14ac:dyDescent="0.25">
      <c r="B20" s="34" t="str">
        <f t="shared" si="1"/>
        <v>W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 t="str">
        <f>IF(BH20=IF(ISBLANK(BK10),6,10),BI20,IF(ISBLANK(BL20)=TRUE,"&lt;MergeCellMark&gt;",BL20))</f>
        <v>801</v>
      </c>
      <c r="P20" s="34"/>
      <c r="Q20" s="34"/>
      <c r="R20" s="34"/>
      <c r="S20" s="34"/>
      <c r="T20" s="34"/>
      <c r="U20" s="34"/>
      <c r="V20" s="34"/>
      <c r="W20" s="34" t="str">
        <f>IF(BH20=14,BI20,IF(OR(ISBLANK(BM20),ISBLANK(BL10)),"&lt;MergeCellMark&gt;",BM20))</f>
        <v>80101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" t="str">
        <f>IF(BH20&lt;BJ10,"&lt;MergeCellMark&gt;",IF(ISBLANK(BN20)=TRUE,"",BN20))</f>
        <v/>
      </c>
      <c r="AJ20" s="16" t="str">
        <f>IF(BH20&lt;BJ10,"&lt;MergeCellMark&gt;",IF(ISBLANK(BO20)=TRUE,"",BO20))</f>
        <v>4240</v>
      </c>
      <c r="AK20" s="16" t="str">
        <f>IF(BH20&lt;BJ10,"&lt;MergeCellMark&gt;",IF(ISBLANK(BP20)=TRUE,"",BP20))</f>
        <v/>
      </c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 t="s">
        <v>21</v>
      </c>
      <c r="AW20" s="30" t="s">
        <v>85</v>
      </c>
      <c r="AX20" s="22">
        <f t="shared" si="2"/>
        <v>1929.17</v>
      </c>
      <c r="AY20" s="23">
        <v>1118.32</v>
      </c>
      <c r="AZ20" s="23">
        <v>0</v>
      </c>
      <c r="BA20" s="11" t="str">
        <f t="shared" si="3"/>
        <v>57,97%</v>
      </c>
      <c r="BB20" s="24">
        <v>810.85</v>
      </c>
      <c r="BC20" s="24">
        <v>0</v>
      </c>
      <c r="BD20" s="24">
        <v>0</v>
      </c>
      <c r="BE20" s="24">
        <v>0</v>
      </c>
      <c r="BF20" s="24">
        <v>0</v>
      </c>
      <c r="BG20" s="24">
        <v>0</v>
      </c>
      <c r="BH20" s="25">
        <v>999</v>
      </c>
      <c r="BI20" s="8"/>
      <c r="BJ20" s="26">
        <v>1929.17</v>
      </c>
      <c r="BK20" s="26">
        <v>57.968971111928965</v>
      </c>
      <c r="BL20" s="7" t="s">
        <v>23</v>
      </c>
      <c r="BM20" s="14" t="s">
        <v>24</v>
      </c>
      <c r="BN20" s="18"/>
      <c r="BO20" s="18" t="s">
        <v>35</v>
      </c>
      <c r="BP20" s="14"/>
      <c r="BQ20" s="14" t="b">
        <v>0</v>
      </c>
      <c r="BR20" s="14"/>
      <c r="BS20" s="19" t="s">
        <v>26</v>
      </c>
      <c r="BT20" s="14"/>
      <c r="BU20" s="14"/>
    </row>
    <row r="21" spans="2:73" ht="15" customHeight="1" x14ac:dyDescent="0.25">
      <c r="B21" s="34" t="str">
        <f t="shared" si="1"/>
        <v>W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 t="str">
        <f>IF(BH21=IF(ISBLANK(BK10),6,10),BI21,IF(ISBLANK(BL21)=TRUE,"&lt;MergeCellMark&gt;",BL21))</f>
        <v>801</v>
      </c>
      <c r="P21" s="34"/>
      <c r="Q21" s="34"/>
      <c r="R21" s="34"/>
      <c r="S21" s="34"/>
      <c r="T21" s="34"/>
      <c r="U21" s="34"/>
      <c r="V21" s="34"/>
      <c r="W21" s="34" t="str">
        <f>IF(BH21=14,BI21,IF(OR(ISBLANK(BM21),ISBLANK(BL10)),"&lt;MergeCellMark&gt;",BM21))</f>
        <v>80101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1" t="str">
        <f>IF(BH21&lt;BJ10,"&lt;MergeCellMark&gt;",IF(ISBLANK(BN21)=TRUE,"",BN21))</f>
        <v/>
      </c>
      <c r="AJ21" s="16" t="str">
        <f>IF(BH21&lt;BJ10,"&lt;MergeCellMark&gt;",IF(ISBLANK(BO21)=TRUE,"",BO21))</f>
        <v>4260</v>
      </c>
      <c r="AK21" s="16" t="str">
        <f>IF(BH21&lt;BJ10,"&lt;MergeCellMark&gt;",IF(ISBLANK(BP21)=TRUE,"",BP21))</f>
        <v/>
      </c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 t="s">
        <v>21</v>
      </c>
      <c r="AW21" s="30" t="s">
        <v>86</v>
      </c>
      <c r="AX21" s="22">
        <f t="shared" si="2"/>
        <v>89027.520000000004</v>
      </c>
      <c r="AY21" s="23">
        <v>67258.33</v>
      </c>
      <c r="AZ21" s="23">
        <v>0</v>
      </c>
      <c r="BA21" s="11" t="str">
        <f t="shared" si="3"/>
        <v>75,55%</v>
      </c>
      <c r="BB21" s="24">
        <v>21769.19</v>
      </c>
      <c r="BC21" s="24">
        <v>0</v>
      </c>
      <c r="BD21" s="24">
        <v>0</v>
      </c>
      <c r="BE21" s="24">
        <v>0</v>
      </c>
      <c r="BF21" s="24">
        <v>0</v>
      </c>
      <c r="BG21" s="24">
        <v>0</v>
      </c>
      <c r="BH21" s="25">
        <v>999</v>
      </c>
      <c r="BI21" s="8"/>
      <c r="BJ21" s="26">
        <v>89027.520000000004</v>
      </c>
      <c r="BK21" s="26">
        <v>75.547796905945489</v>
      </c>
      <c r="BL21" s="7" t="s">
        <v>23</v>
      </c>
      <c r="BM21" s="14" t="s">
        <v>24</v>
      </c>
      <c r="BN21" s="18"/>
      <c r="BO21" s="18" t="s">
        <v>36</v>
      </c>
      <c r="BP21" s="14"/>
      <c r="BQ21" s="14" t="b">
        <v>0</v>
      </c>
      <c r="BR21" s="14"/>
      <c r="BS21" s="19" t="s">
        <v>26</v>
      </c>
      <c r="BT21" s="14"/>
      <c r="BU21" s="14"/>
    </row>
    <row r="22" spans="2:73" ht="15" customHeight="1" x14ac:dyDescent="0.25">
      <c r="B22" s="34" t="str">
        <f t="shared" si="1"/>
        <v>W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 t="str">
        <f>IF(BH22=IF(ISBLANK(BK10),6,10),BI22,IF(ISBLANK(BL22)=TRUE,"&lt;MergeCellMark&gt;",BL22))</f>
        <v>801</v>
      </c>
      <c r="P22" s="34"/>
      <c r="Q22" s="34"/>
      <c r="R22" s="34"/>
      <c r="S22" s="34"/>
      <c r="T22" s="34"/>
      <c r="U22" s="34"/>
      <c r="V22" s="34"/>
      <c r="W22" s="34" t="str">
        <f>IF(BH22=14,BI22,IF(OR(ISBLANK(BM22),ISBLANK(BL10)),"&lt;MergeCellMark&gt;",BM22))</f>
        <v>80101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1" t="str">
        <f>IF(BH22&lt;BJ10,"&lt;MergeCellMark&gt;",IF(ISBLANK(BN22)=TRUE,"",BN22))</f>
        <v/>
      </c>
      <c r="AJ22" s="16" t="str">
        <f>IF(BH22&lt;BJ10,"&lt;MergeCellMark&gt;",IF(ISBLANK(BO22)=TRUE,"",BO22))</f>
        <v>4270</v>
      </c>
      <c r="AK22" s="16" t="str">
        <f>IF(BH22&lt;BJ10,"&lt;MergeCellMark&gt;",IF(ISBLANK(BP22)=TRUE,"",BP22))</f>
        <v/>
      </c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 t="s">
        <v>21</v>
      </c>
      <c r="AW22" s="30" t="s">
        <v>87</v>
      </c>
      <c r="AX22" s="22">
        <f t="shared" si="2"/>
        <v>32016</v>
      </c>
      <c r="AY22" s="23">
        <v>19107.61</v>
      </c>
      <c r="AZ22" s="23">
        <v>0</v>
      </c>
      <c r="BA22" s="11" t="str">
        <f t="shared" si="3"/>
        <v>59,68%</v>
      </c>
      <c r="BB22" s="24">
        <v>12908.39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5">
        <v>999</v>
      </c>
      <c r="BI22" s="8"/>
      <c r="BJ22" s="26">
        <v>32016</v>
      </c>
      <c r="BK22" s="26">
        <v>59.681440529735134</v>
      </c>
      <c r="BL22" s="7" t="s">
        <v>23</v>
      </c>
      <c r="BM22" s="14" t="s">
        <v>24</v>
      </c>
      <c r="BN22" s="18"/>
      <c r="BO22" s="18" t="s">
        <v>37</v>
      </c>
      <c r="BP22" s="14"/>
      <c r="BQ22" s="14" t="b">
        <v>0</v>
      </c>
      <c r="BR22" s="14"/>
      <c r="BS22" s="19" t="s">
        <v>26</v>
      </c>
      <c r="BT22" s="14"/>
      <c r="BU22" s="14"/>
    </row>
    <row r="23" spans="2:73" ht="15" customHeight="1" x14ac:dyDescent="0.25">
      <c r="B23" s="34" t="str">
        <f t="shared" si="1"/>
        <v>W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 t="str">
        <f>IF(BH23=IF(ISBLANK(BK10),6,10),BI23,IF(ISBLANK(BL23)=TRUE,"&lt;MergeCellMark&gt;",BL23))</f>
        <v>801</v>
      </c>
      <c r="P23" s="34"/>
      <c r="Q23" s="34"/>
      <c r="R23" s="34"/>
      <c r="S23" s="34"/>
      <c r="T23" s="34"/>
      <c r="U23" s="34"/>
      <c r="V23" s="34"/>
      <c r="W23" s="34" t="str">
        <f>IF(BH23=14,BI23,IF(OR(ISBLANK(BM23),ISBLANK(BL10)),"&lt;MergeCellMark&gt;",BM23))</f>
        <v>80101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1" t="str">
        <f>IF(BH23&lt;BJ10,"&lt;MergeCellMark&gt;",IF(ISBLANK(BN23)=TRUE,"",BN23))</f>
        <v/>
      </c>
      <c r="AJ23" s="16" t="str">
        <f>IF(BH23&lt;BJ10,"&lt;MergeCellMark&gt;",IF(ISBLANK(BO23)=TRUE,"",BO23))</f>
        <v>4280</v>
      </c>
      <c r="AK23" s="16" t="str">
        <f>IF(BH23&lt;BJ10,"&lt;MergeCellMark&gt;",IF(ISBLANK(BP23)=TRUE,"",BP23))</f>
        <v/>
      </c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 t="s">
        <v>21</v>
      </c>
      <c r="AW23" s="30" t="s">
        <v>88</v>
      </c>
      <c r="AX23" s="22">
        <f t="shared" si="2"/>
        <v>3383.4</v>
      </c>
      <c r="AY23" s="23">
        <v>1393.25</v>
      </c>
      <c r="AZ23" s="23">
        <v>0</v>
      </c>
      <c r="BA23" s="11" t="str">
        <f t="shared" si="3"/>
        <v>41,18%</v>
      </c>
      <c r="BB23" s="24">
        <v>1990.15</v>
      </c>
      <c r="BC23" s="24">
        <v>0</v>
      </c>
      <c r="BD23" s="24">
        <v>0</v>
      </c>
      <c r="BE23" s="24">
        <v>0</v>
      </c>
      <c r="BF23" s="24">
        <v>0</v>
      </c>
      <c r="BG23" s="24">
        <v>0</v>
      </c>
      <c r="BH23" s="25">
        <v>999</v>
      </c>
      <c r="BI23" s="8"/>
      <c r="BJ23" s="26">
        <v>3383.4</v>
      </c>
      <c r="BK23" s="26">
        <v>41.178991546964596</v>
      </c>
      <c r="BL23" s="7" t="s">
        <v>23</v>
      </c>
      <c r="BM23" s="14" t="s">
        <v>24</v>
      </c>
      <c r="BN23" s="18"/>
      <c r="BO23" s="18" t="s">
        <v>38</v>
      </c>
      <c r="BP23" s="14"/>
      <c r="BQ23" s="14" t="b">
        <v>0</v>
      </c>
      <c r="BR23" s="14"/>
      <c r="BS23" s="19" t="s">
        <v>26</v>
      </c>
      <c r="BT23" s="14"/>
      <c r="BU23" s="14"/>
    </row>
    <row r="24" spans="2:73" ht="15" customHeight="1" x14ac:dyDescent="0.25">
      <c r="B24" s="34" t="str">
        <f t="shared" si="1"/>
        <v>W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 t="str">
        <f>IF(BH24=IF(ISBLANK(BK10),6,10),BI24,IF(ISBLANK(BL24)=TRUE,"&lt;MergeCellMark&gt;",BL24))</f>
        <v>801</v>
      </c>
      <c r="P24" s="34"/>
      <c r="Q24" s="34"/>
      <c r="R24" s="34"/>
      <c r="S24" s="34"/>
      <c r="T24" s="34"/>
      <c r="U24" s="34"/>
      <c r="V24" s="34"/>
      <c r="W24" s="34" t="str">
        <f>IF(BH24=14,BI24,IF(OR(ISBLANK(BM24),ISBLANK(BL10)),"&lt;MergeCellMark&gt;",BM24))</f>
        <v>80101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1" t="str">
        <f>IF(BH24&lt;BJ10,"&lt;MergeCellMark&gt;",IF(ISBLANK(BN24)=TRUE,"",BN24))</f>
        <v/>
      </c>
      <c r="AJ24" s="16" t="str">
        <f>IF(BH24&lt;BJ10,"&lt;MergeCellMark&gt;",IF(ISBLANK(BO24)=TRUE,"",BO24))</f>
        <v>4300</v>
      </c>
      <c r="AK24" s="16" t="str">
        <f>IF(BH24&lt;BJ10,"&lt;MergeCellMark&gt;",IF(ISBLANK(BP24)=TRUE,"",BP24))</f>
        <v/>
      </c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 t="s">
        <v>21</v>
      </c>
      <c r="AW24" s="30" t="s">
        <v>89</v>
      </c>
      <c r="AX24" s="22">
        <f t="shared" si="2"/>
        <v>73545.78</v>
      </c>
      <c r="AY24" s="23">
        <v>42837.05</v>
      </c>
      <c r="AZ24" s="23">
        <v>0</v>
      </c>
      <c r="BA24" s="11" t="str">
        <f t="shared" si="3"/>
        <v>58,25%</v>
      </c>
      <c r="BB24" s="24">
        <v>30708.73</v>
      </c>
      <c r="BC24" s="24">
        <v>0</v>
      </c>
      <c r="BD24" s="24">
        <v>0</v>
      </c>
      <c r="BE24" s="24">
        <v>0</v>
      </c>
      <c r="BF24" s="24">
        <v>0</v>
      </c>
      <c r="BG24" s="24">
        <v>0</v>
      </c>
      <c r="BH24" s="25">
        <v>999</v>
      </c>
      <c r="BI24" s="8"/>
      <c r="BJ24" s="26">
        <v>73545.78</v>
      </c>
      <c r="BK24" s="26">
        <v>58.245422103076478</v>
      </c>
      <c r="BL24" s="7" t="s">
        <v>23</v>
      </c>
      <c r="BM24" s="14" t="s">
        <v>24</v>
      </c>
      <c r="BN24" s="18"/>
      <c r="BO24" s="18" t="s">
        <v>39</v>
      </c>
      <c r="BP24" s="14"/>
      <c r="BQ24" s="14" t="b">
        <v>0</v>
      </c>
      <c r="BR24" s="14"/>
      <c r="BS24" s="19" t="s">
        <v>26</v>
      </c>
      <c r="BT24" s="14"/>
      <c r="BU24" s="14"/>
    </row>
    <row r="25" spans="2:73" ht="15" customHeight="1" x14ac:dyDescent="0.25">
      <c r="B25" s="34" t="str">
        <f t="shared" si="1"/>
        <v>W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 t="str">
        <f>IF(BH25=IF(ISBLANK(BK10),6,10),BI25,IF(ISBLANK(BL25)=TRUE,"&lt;MergeCellMark&gt;",BL25))</f>
        <v>801</v>
      </c>
      <c r="P25" s="34"/>
      <c r="Q25" s="34"/>
      <c r="R25" s="34"/>
      <c r="S25" s="34"/>
      <c r="T25" s="34"/>
      <c r="U25" s="34"/>
      <c r="V25" s="34"/>
      <c r="W25" s="34" t="str">
        <f>IF(BH25=14,BI25,IF(OR(ISBLANK(BM25),ISBLANK(BL10)),"&lt;MergeCellMark&gt;",BM25))</f>
        <v>80101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1" t="str">
        <f>IF(BH25&lt;BJ10,"&lt;MergeCellMark&gt;",IF(ISBLANK(BN25)=TRUE,"",BN25))</f>
        <v/>
      </c>
      <c r="AJ25" s="16" t="str">
        <f>IF(BH25&lt;BJ10,"&lt;MergeCellMark&gt;",IF(ISBLANK(BO25)=TRUE,"",BO25))</f>
        <v>4360</v>
      </c>
      <c r="AK25" s="16" t="str">
        <f>IF(BH25&lt;BJ10,"&lt;MergeCellMark&gt;",IF(ISBLANK(BP25)=TRUE,"",BP25))</f>
        <v/>
      </c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 t="s">
        <v>21</v>
      </c>
      <c r="AW25" s="30" t="s">
        <v>90</v>
      </c>
      <c r="AX25" s="22">
        <f t="shared" si="2"/>
        <v>1793.23</v>
      </c>
      <c r="AY25" s="23">
        <v>886.8</v>
      </c>
      <c r="AZ25" s="23">
        <v>0</v>
      </c>
      <c r="BA25" s="11" t="str">
        <f t="shared" si="3"/>
        <v>49,45%</v>
      </c>
      <c r="BB25" s="24">
        <v>906.43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5">
        <v>999</v>
      </c>
      <c r="BI25" s="8"/>
      <c r="BJ25" s="26">
        <v>1793.23</v>
      </c>
      <c r="BK25" s="26">
        <v>49.45266362931693</v>
      </c>
      <c r="BL25" s="7" t="s">
        <v>23</v>
      </c>
      <c r="BM25" s="14" t="s">
        <v>24</v>
      </c>
      <c r="BN25" s="18"/>
      <c r="BO25" s="18" t="s">
        <v>40</v>
      </c>
      <c r="BP25" s="14"/>
      <c r="BQ25" s="14" t="b">
        <v>0</v>
      </c>
      <c r="BR25" s="14"/>
      <c r="BS25" s="19" t="s">
        <v>26</v>
      </c>
      <c r="BT25" s="14"/>
      <c r="BU25" s="14"/>
    </row>
    <row r="26" spans="2:73" ht="15" customHeight="1" x14ac:dyDescent="0.25">
      <c r="B26" s="34" t="str">
        <f t="shared" si="1"/>
        <v>W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 t="str">
        <f>IF(BH26=IF(ISBLANK(BK10),6,10),BI26,IF(ISBLANK(BL26)=TRUE,"&lt;MergeCellMark&gt;",BL26))</f>
        <v>801</v>
      </c>
      <c r="P26" s="34"/>
      <c r="Q26" s="34"/>
      <c r="R26" s="34"/>
      <c r="S26" s="34"/>
      <c r="T26" s="34"/>
      <c r="U26" s="34"/>
      <c r="V26" s="34"/>
      <c r="W26" s="34" t="str">
        <f>IF(BH26=14,BI26,IF(OR(ISBLANK(BM26),ISBLANK(BL10)),"&lt;MergeCellMark&gt;",BM26))</f>
        <v>80101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1" t="str">
        <f>IF(BH26&lt;BJ10,"&lt;MergeCellMark&gt;",IF(ISBLANK(BN26)=TRUE,"",BN26))</f>
        <v/>
      </c>
      <c r="AJ26" s="16" t="str">
        <f>IF(BH26&lt;BJ10,"&lt;MergeCellMark&gt;",IF(ISBLANK(BO26)=TRUE,"",BO26))</f>
        <v>4410</v>
      </c>
      <c r="AK26" s="16" t="str">
        <f>IF(BH26&lt;BJ10,"&lt;MergeCellMark&gt;",IF(ISBLANK(BP26)=TRUE,"",BP26))</f>
        <v/>
      </c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 t="s">
        <v>21</v>
      </c>
      <c r="AW26" s="30" t="s">
        <v>91</v>
      </c>
      <c r="AX26" s="22">
        <f t="shared" si="2"/>
        <v>1529.77</v>
      </c>
      <c r="AY26" s="23">
        <v>766.91</v>
      </c>
      <c r="AZ26" s="23">
        <v>0</v>
      </c>
      <c r="BA26" s="11" t="str">
        <f t="shared" si="3"/>
        <v>50,13%</v>
      </c>
      <c r="BB26" s="24">
        <v>762.86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5">
        <v>999</v>
      </c>
      <c r="BI26" s="8"/>
      <c r="BJ26" s="26">
        <v>1529.77</v>
      </c>
      <c r="BK26" s="26">
        <v>50.132372840361626</v>
      </c>
      <c r="BL26" s="7" t="s">
        <v>23</v>
      </c>
      <c r="BM26" s="14" t="s">
        <v>24</v>
      </c>
      <c r="BN26" s="18"/>
      <c r="BO26" s="18" t="s">
        <v>41</v>
      </c>
      <c r="BP26" s="14"/>
      <c r="BQ26" s="14" t="b">
        <v>0</v>
      </c>
      <c r="BR26" s="14"/>
      <c r="BS26" s="19" t="s">
        <v>26</v>
      </c>
      <c r="BT26" s="14"/>
      <c r="BU26" s="14"/>
    </row>
    <row r="27" spans="2:73" ht="15" customHeight="1" x14ac:dyDescent="0.25">
      <c r="B27" s="34" t="str">
        <f t="shared" si="1"/>
        <v>W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 t="str">
        <f>IF(BH27=IF(ISBLANK(BK10),6,10),BI27,IF(ISBLANK(BL27)=TRUE,"&lt;MergeCellMark&gt;",BL27))</f>
        <v>801</v>
      </c>
      <c r="P27" s="34"/>
      <c r="Q27" s="34"/>
      <c r="R27" s="34"/>
      <c r="S27" s="34"/>
      <c r="T27" s="34"/>
      <c r="U27" s="34"/>
      <c r="V27" s="34"/>
      <c r="W27" s="34" t="str">
        <f>IF(BH27=14,BI27,IF(OR(ISBLANK(BM27),ISBLANK(BL10)),"&lt;MergeCellMark&gt;",BM27))</f>
        <v>80101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1" t="str">
        <f>IF(BH27&lt;BJ10,"&lt;MergeCellMark&gt;",IF(ISBLANK(BN27)=TRUE,"",BN27))</f>
        <v/>
      </c>
      <c r="AJ27" s="16" t="str">
        <f>IF(BH27&lt;BJ10,"&lt;MergeCellMark&gt;",IF(ISBLANK(BO27)=TRUE,"",BO27))</f>
        <v>4420</v>
      </c>
      <c r="AK27" s="16" t="str">
        <f>IF(BH27&lt;BJ10,"&lt;MergeCellMark&gt;",IF(ISBLANK(BP27)=TRUE,"",BP27))</f>
        <v/>
      </c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 t="s">
        <v>21</v>
      </c>
      <c r="AW27" s="30" t="s">
        <v>92</v>
      </c>
      <c r="AX27" s="22">
        <f t="shared" si="2"/>
        <v>0</v>
      </c>
      <c r="AY27" s="23">
        <v>0</v>
      </c>
      <c r="AZ27" s="23">
        <v>0</v>
      </c>
      <c r="BA27" s="11" t="str">
        <f t="shared" si="3"/>
        <v>0,00%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5">
        <v>999</v>
      </c>
      <c r="BI27" s="8"/>
      <c r="BJ27" s="26">
        <v>0</v>
      </c>
      <c r="BK27" s="26">
        <v>0</v>
      </c>
      <c r="BL27" s="7" t="s">
        <v>23</v>
      </c>
      <c r="BM27" s="14" t="s">
        <v>24</v>
      </c>
      <c r="BN27" s="18"/>
      <c r="BO27" s="18" t="s">
        <v>42</v>
      </c>
      <c r="BP27" s="14"/>
      <c r="BQ27" s="14" t="b">
        <v>0</v>
      </c>
      <c r="BR27" s="14"/>
      <c r="BS27" s="19" t="s">
        <v>26</v>
      </c>
      <c r="BT27" s="14"/>
      <c r="BU27" s="14"/>
    </row>
    <row r="28" spans="2:73" ht="15" customHeight="1" x14ac:dyDescent="0.25">
      <c r="B28" s="34" t="str">
        <f t="shared" si="1"/>
        <v>W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 t="str">
        <f>IF(BH28=IF(ISBLANK(BK10),6,10),BI28,IF(ISBLANK(BL28)=TRUE,"&lt;MergeCellMark&gt;",BL28))</f>
        <v>801</v>
      </c>
      <c r="P28" s="34"/>
      <c r="Q28" s="34"/>
      <c r="R28" s="34"/>
      <c r="S28" s="34"/>
      <c r="T28" s="34"/>
      <c r="U28" s="34"/>
      <c r="V28" s="34"/>
      <c r="W28" s="34" t="str">
        <f>IF(BH28=14,BI28,IF(OR(ISBLANK(BM28),ISBLANK(BL10)),"&lt;MergeCellMark&gt;",BM28))</f>
        <v>80101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1" t="str">
        <f>IF(BH28&lt;BJ10,"&lt;MergeCellMark&gt;",IF(ISBLANK(BN28)=TRUE,"",BN28))</f>
        <v/>
      </c>
      <c r="AJ28" s="16" t="str">
        <f>IF(BH28&lt;BJ10,"&lt;MergeCellMark&gt;",IF(ISBLANK(BO28)=TRUE,"",BO28))</f>
        <v>4430</v>
      </c>
      <c r="AK28" s="16" t="str">
        <f>IF(BH28&lt;BJ10,"&lt;MergeCellMark&gt;",IF(ISBLANK(BP28)=TRUE,"",BP28))</f>
        <v/>
      </c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 t="s">
        <v>21</v>
      </c>
      <c r="AW28" s="30" t="s">
        <v>93</v>
      </c>
      <c r="AX28" s="22">
        <f t="shared" si="2"/>
        <v>2406.0700000000002</v>
      </c>
      <c r="AY28" s="23">
        <v>1506</v>
      </c>
      <c r="AZ28" s="23">
        <v>0</v>
      </c>
      <c r="BA28" s="11" t="str">
        <f t="shared" si="3"/>
        <v>62,59%</v>
      </c>
      <c r="BB28" s="24">
        <v>900.07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5">
        <v>999</v>
      </c>
      <c r="BI28" s="8"/>
      <c r="BJ28" s="26">
        <v>2406.0700000000002</v>
      </c>
      <c r="BK28" s="26">
        <v>62.591695170963433</v>
      </c>
      <c r="BL28" s="7" t="s">
        <v>23</v>
      </c>
      <c r="BM28" s="14" t="s">
        <v>24</v>
      </c>
      <c r="BN28" s="18"/>
      <c r="BO28" s="18" t="s">
        <v>43</v>
      </c>
      <c r="BP28" s="14"/>
      <c r="BQ28" s="14" t="b">
        <v>0</v>
      </c>
      <c r="BR28" s="14"/>
      <c r="BS28" s="19" t="s">
        <v>26</v>
      </c>
      <c r="BT28" s="14"/>
      <c r="BU28" s="14"/>
    </row>
    <row r="29" spans="2:73" ht="15" customHeight="1" x14ac:dyDescent="0.25">
      <c r="B29" s="34" t="str">
        <f t="shared" si="1"/>
        <v>W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 t="str">
        <f>IF(BH29=IF(ISBLANK(BK10),6,10),BI29,IF(ISBLANK(BL29)=TRUE,"&lt;MergeCellMark&gt;",BL29))</f>
        <v>801</v>
      </c>
      <c r="P29" s="34"/>
      <c r="Q29" s="34"/>
      <c r="R29" s="34"/>
      <c r="S29" s="34"/>
      <c r="T29" s="34"/>
      <c r="U29" s="34"/>
      <c r="V29" s="34"/>
      <c r="W29" s="34" t="str">
        <f>IF(BH29=14,BI29,IF(OR(ISBLANK(BM29),ISBLANK(BL10)),"&lt;MergeCellMark&gt;",BM29))</f>
        <v>80101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1" t="str">
        <f>IF(BH29&lt;BJ10,"&lt;MergeCellMark&gt;",IF(ISBLANK(BN29)=TRUE,"",BN29))</f>
        <v/>
      </c>
      <c r="AJ29" s="16" t="str">
        <f>IF(BH29&lt;BJ10,"&lt;MergeCellMark&gt;",IF(ISBLANK(BO29)=TRUE,"",BO29))</f>
        <v>4440</v>
      </c>
      <c r="AK29" s="16" t="str">
        <f>IF(BH29&lt;BJ10,"&lt;MergeCellMark&gt;",IF(ISBLANK(BP29)=TRUE,"",BP29))</f>
        <v/>
      </c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 t="s">
        <v>21</v>
      </c>
      <c r="AW29" s="30" t="s">
        <v>94</v>
      </c>
      <c r="AX29" s="22">
        <f t="shared" si="2"/>
        <v>116882.1</v>
      </c>
      <c r="AY29" s="23">
        <v>87661.58</v>
      </c>
      <c r="AZ29" s="23">
        <v>0</v>
      </c>
      <c r="BA29" s="11" t="str">
        <f t="shared" si="3"/>
        <v>75,00%</v>
      </c>
      <c r="BB29" s="24">
        <v>29220.52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5">
        <v>999</v>
      </c>
      <c r="BI29" s="8"/>
      <c r="BJ29" s="26">
        <v>116882.1</v>
      </c>
      <c r="BK29" s="26">
        <v>75.000004277814995</v>
      </c>
      <c r="BL29" s="7" t="s">
        <v>23</v>
      </c>
      <c r="BM29" s="14" t="s">
        <v>24</v>
      </c>
      <c r="BN29" s="18"/>
      <c r="BO29" s="18" t="s">
        <v>44</v>
      </c>
      <c r="BP29" s="14"/>
      <c r="BQ29" s="14" t="b">
        <v>0</v>
      </c>
      <c r="BR29" s="14"/>
      <c r="BS29" s="19" t="s">
        <v>26</v>
      </c>
      <c r="BT29" s="14"/>
      <c r="BU29" s="14"/>
    </row>
    <row r="30" spans="2:73" ht="15" customHeight="1" x14ac:dyDescent="0.25">
      <c r="B30" s="34" t="str">
        <f t="shared" si="1"/>
        <v>W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 t="str">
        <f>IF(BH30=IF(ISBLANK(BK10),6,10),BI30,IF(ISBLANK(BL30)=TRUE,"&lt;MergeCellMark&gt;",BL30))</f>
        <v>801</v>
      </c>
      <c r="P30" s="34"/>
      <c r="Q30" s="34"/>
      <c r="R30" s="34"/>
      <c r="S30" s="34"/>
      <c r="T30" s="34"/>
      <c r="U30" s="34"/>
      <c r="V30" s="34"/>
      <c r="W30" s="34" t="str">
        <f>IF(BH30=14,BI30,IF(OR(ISBLANK(BM30),ISBLANK(BL10)),"&lt;MergeCellMark&gt;",BM30))</f>
        <v>80101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1" t="str">
        <f>IF(BH30&lt;BJ10,"&lt;MergeCellMark&gt;",IF(ISBLANK(BN30)=TRUE,"",BN30))</f>
        <v/>
      </c>
      <c r="AJ30" s="16" t="str">
        <f>IF(BH30&lt;BJ10,"&lt;MergeCellMark&gt;",IF(ISBLANK(BO30)=TRUE,"",BO30))</f>
        <v>4480</v>
      </c>
      <c r="AK30" s="16" t="str">
        <f>IF(BH30&lt;BJ10,"&lt;MergeCellMark&gt;",IF(ISBLANK(BP30)=TRUE,"",BP30))</f>
        <v/>
      </c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 t="s">
        <v>21</v>
      </c>
      <c r="AW30" s="30" t="s">
        <v>95</v>
      </c>
      <c r="AX30" s="22">
        <f t="shared" si="2"/>
        <v>0</v>
      </c>
      <c r="AY30" s="23">
        <v>0</v>
      </c>
      <c r="AZ30" s="23">
        <v>0</v>
      </c>
      <c r="BA30" s="11" t="str">
        <f t="shared" si="3"/>
        <v>0,00%</v>
      </c>
      <c r="BB30" s="24">
        <v>0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5">
        <v>999</v>
      </c>
      <c r="BI30" s="8"/>
      <c r="BJ30" s="26">
        <v>0</v>
      </c>
      <c r="BK30" s="26">
        <v>0</v>
      </c>
      <c r="BL30" s="7" t="s">
        <v>23</v>
      </c>
      <c r="BM30" s="14" t="s">
        <v>24</v>
      </c>
      <c r="BN30" s="18"/>
      <c r="BO30" s="18" t="s">
        <v>45</v>
      </c>
      <c r="BP30" s="14"/>
      <c r="BQ30" s="14" t="b">
        <v>0</v>
      </c>
      <c r="BR30" s="14"/>
      <c r="BS30" s="19" t="s">
        <v>26</v>
      </c>
      <c r="BT30" s="14"/>
      <c r="BU30" s="14"/>
    </row>
    <row r="31" spans="2:73" ht="15" customHeight="1" x14ac:dyDescent="0.25">
      <c r="B31" s="34" t="str">
        <f t="shared" si="1"/>
        <v>W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 t="str">
        <f>IF(BH31=IF(ISBLANK(BK10),6,10),BI31,IF(ISBLANK(BL31)=TRUE,"&lt;MergeCellMark&gt;",BL31))</f>
        <v>801</v>
      </c>
      <c r="P31" s="34"/>
      <c r="Q31" s="34"/>
      <c r="R31" s="34"/>
      <c r="S31" s="34"/>
      <c r="T31" s="34"/>
      <c r="U31" s="34"/>
      <c r="V31" s="34"/>
      <c r="W31" s="34" t="str">
        <f>IF(BH31=14,BI31,IF(OR(ISBLANK(BM31),ISBLANK(BL10)),"&lt;MergeCellMark&gt;",BM31))</f>
        <v>80101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1" t="str">
        <f>IF(BH31&lt;BJ10,"&lt;MergeCellMark&gt;",IF(ISBLANK(BN31)=TRUE,"",BN31))</f>
        <v/>
      </c>
      <c r="AJ31" s="16" t="str">
        <f>IF(BH31&lt;BJ10,"&lt;MergeCellMark&gt;",IF(ISBLANK(BO31)=TRUE,"",BO31))</f>
        <v>4700</v>
      </c>
      <c r="AK31" s="16" t="str">
        <f>IF(BH31&lt;BJ10,"&lt;MergeCellMark&gt;",IF(ISBLANK(BP31)=TRUE,"",BP31))</f>
        <v/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 t="s">
        <v>21</v>
      </c>
      <c r="AW31" s="30" t="s">
        <v>96</v>
      </c>
      <c r="AX31" s="22">
        <f t="shared" si="2"/>
        <v>7286.4</v>
      </c>
      <c r="AY31" s="23">
        <v>2775</v>
      </c>
      <c r="AZ31" s="23">
        <v>0</v>
      </c>
      <c r="BA31" s="11" t="str">
        <f t="shared" si="3"/>
        <v>38,08%</v>
      </c>
      <c r="BB31" s="24">
        <v>4511.3999999999996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5">
        <v>999</v>
      </c>
      <c r="BI31" s="8"/>
      <c r="BJ31" s="26">
        <v>7286.4</v>
      </c>
      <c r="BK31" s="26">
        <v>38.084650856389985</v>
      </c>
      <c r="BL31" s="7" t="s">
        <v>23</v>
      </c>
      <c r="BM31" s="14" t="s">
        <v>24</v>
      </c>
      <c r="BN31" s="18"/>
      <c r="BO31" s="18" t="s">
        <v>46</v>
      </c>
      <c r="BP31" s="14"/>
      <c r="BQ31" s="14" t="b">
        <v>0</v>
      </c>
      <c r="BR31" s="14"/>
      <c r="BS31" s="19" t="s">
        <v>26</v>
      </c>
      <c r="BT31" s="14"/>
      <c r="BU31" s="14"/>
    </row>
    <row r="32" spans="2:73" ht="15" customHeight="1" x14ac:dyDescent="0.25">
      <c r="B32" s="34" t="str">
        <f t="shared" si="1"/>
        <v>W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 t="str">
        <f>IF(BH32=IF(ISBLANK(BK10),6,10),BI32,IF(ISBLANK(BL32)=TRUE,"&lt;MergeCellMark&gt;",BL32))</f>
        <v>801</v>
      </c>
      <c r="P32" s="34"/>
      <c r="Q32" s="34"/>
      <c r="R32" s="34"/>
      <c r="S32" s="34"/>
      <c r="T32" s="34"/>
      <c r="U32" s="34"/>
      <c r="V32" s="34"/>
      <c r="W32" s="34" t="str">
        <f>IF(BH32=14,BI32,IF(OR(ISBLANK(BM32),ISBLANK(BL10)),"&lt;MergeCellMark&gt;",BM32))</f>
        <v>80101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1" t="str">
        <f>IF(BH32&lt;BJ10,"&lt;MergeCellMark&gt;",IF(ISBLANK(BN32)=TRUE,"",BN32))</f>
        <v/>
      </c>
      <c r="AJ32" s="16" t="str">
        <f>IF(BH32&lt;BJ10,"&lt;MergeCellMark&gt;",IF(ISBLANK(BO32)=TRUE,"",BO32))</f>
        <v>4710</v>
      </c>
      <c r="AK32" s="16" t="str">
        <f>IF(BH32&lt;BJ10,"&lt;MergeCellMark&gt;",IF(ISBLANK(BP32)=TRUE,"",BP32))</f>
        <v/>
      </c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 t="s">
        <v>21</v>
      </c>
      <c r="AW32" s="30" t="s">
        <v>97</v>
      </c>
      <c r="AX32" s="22">
        <f t="shared" si="2"/>
        <v>10824.38</v>
      </c>
      <c r="AY32" s="23">
        <v>6439.8</v>
      </c>
      <c r="AZ32" s="23">
        <v>0</v>
      </c>
      <c r="BA32" s="11" t="str">
        <f t="shared" si="3"/>
        <v>59,49%</v>
      </c>
      <c r="BB32" s="24">
        <v>4384.58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5">
        <v>999</v>
      </c>
      <c r="BI32" s="8"/>
      <c r="BJ32" s="26">
        <v>10824.38</v>
      </c>
      <c r="BK32" s="26">
        <v>59.493476762641372</v>
      </c>
      <c r="BL32" s="7" t="s">
        <v>23</v>
      </c>
      <c r="BM32" s="14" t="s">
        <v>24</v>
      </c>
      <c r="BN32" s="18"/>
      <c r="BO32" s="18" t="s">
        <v>47</v>
      </c>
      <c r="BP32" s="14"/>
      <c r="BQ32" s="14" t="b">
        <v>0</v>
      </c>
      <c r="BR32" s="14"/>
      <c r="BS32" s="19" t="s">
        <v>26</v>
      </c>
      <c r="BT32" s="14"/>
      <c r="BU32" s="14"/>
    </row>
    <row r="33" spans="2:73" ht="15" customHeight="1" x14ac:dyDescent="0.25">
      <c r="B33" s="34" t="str">
        <f t="shared" si="1"/>
        <v>W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 t="str">
        <f>IF(BH33=IF(ISBLANK(BK10),6,10),BI33,IF(ISBLANK(BL33)=TRUE,"&lt;MergeCellMark&gt;",BL33))</f>
        <v>801</v>
      </c>
      <c r="P33" s="34"/>
      <c r="Q33" s="34"/>
      <c r="R33" s="34"/>
      <c r="S33" s="34"/>
      <c r="T33" s="34"/>
      <c r="U33" s="34"/>
      <c r="V33" s="34"/>
      <c r="W33" s="34" t="str">
        <f>IF(BH33=14,BI33,IF(OR(ISBLANK(BM33),ISBLANK(BL10)),"&lt;MergeCellMark&gt;",BM33))</f>
        <v>80101</v>
      </c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1" t="str">
        <f>IF(BH33&lt;BJ10,"&lt;MergeCellMark&gt;",IF(ISBLANK(BN33)=TRUE,"",BN33))</f>
        <v/>
      </c>
      <c r="AJ33" s="16" t="str">
        <f>IF(BH33&lt;BJ10,"&lt;MergeCellMark&gt;",IF(ISBLANK(BO33)=TRUE,"",BO33))</f>
        <v>4790</v>
      </c>
      <c r="AK33" s="16" t="str">
        <f>IF(BH33&lt;BJ10,"&lt;MergeCellMark&gt;",IF(ISBLANK(BP33)=TRUE,"",BP33))</f>
        <v/>
      </c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 t="s">
        <v>21</v>
      </c>
      <c r="AW33" s="30" t="s">
        <v>98</v>
      </c>
      <c r="AX33" s="22">
        <f t="shared" si="2"/>
        <v>1669816.24</v>
      </c>
      <c r="AY33" s="23">
        <v>766432.24</v>
      </c>
      <c r="AZ33" s="23">
        <v>0</v>
      </c>
      <c r="BA33" s="11" t="str">
        <f t="shared" si="3"/>
        <v>45,90%</v>
      </c>
      <c r="BB33" s="24">
        <v>903384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5">
        <v>999</v>
      </c>
      <c r="BI33" s="8"/>
      <c r="BJ33" s="26">
        <v>1669816.24</v>
      </c>
      <c r="BK33" s="26">
        <v>45.899196668490902</v>
      </c>
      <c r="BL33" s="7" t="s">
        <v>23</v>
      </c>
      <c r="BM33" s="14" t="s">
        <v>24</v>
      </c>
      <c r="BN33" s="18"/>
      <c r="BO33" s="18" t="s">
        <v>48</v>
      </c>
      <c r="BP33" s="14"/>
      <c r="BQ33" s="14" t="b">
        <v>0</v>
      </c>
      <c r="BR33" s="14"/>
      <c r="BS33" s="19" t="s">
        <v>26</v>
      </c>
      <c r="BT33" s="14"/>
      <c r="BU33" s="14"/>
    </row>
    <row r="34" spans="2:73" ht="15" customHeight="1" x14ac:dyDescent="0.25">
      <c r="B34" s="34" t="str">
        <f t="shared" si="1"/>
        <v>W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 t="str">
        <f>IF(BH34=IF(ISBLANK(BK10),6,10),BI34,IF(ISBLANK(BL34)=TRUE,"&lt;MergeCellMark&gt;",BL34))</f>
        <v>801</v>
      </c>
      <c r="P34" s="34"/>
      <c r="Q34" s="34"/>
      <c r="R34" s="34"/>
      <c r="S34" s="34"/>
      <c r="T34" s="34"/>
      <c r="U34" s="34"/>
      <c r="V34" s="34"/>
      <c r="W34" s="34" t="str">
        <f>IF(BH34=14,BI34,IF(OR(ISBLANK(BM34),ISBLANK(BL10)),"&lt;MergeCellMark&gt;",BM34))</f>
        <v>80101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1" t="str">
        <f>IF(BH34&lt;BJ10,"&lt;MergeCellMark&gt;",IF(ISBLANK(BN34)=TRUE,"",BN34))</f>
        <v/>
      </c>
      <c r="AJ34" s="16" t="str">
        <f>IF(BH34&lt;BJ10,"&lt;MergeCellMark&gt;",IF(ISBLANK(BO34)=TRUE,"",BO34))</f>
        <v>4800</v>
      </c>
      <c r="AK34" s="16" t="str">
        <f>IF(BH34&lt;BJ10,"&lt;MergeCellMark&gt;",IF(ISBLANK(BP34)=TRUE,"",BP34))</f>
        <v/>
      </c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 t="s">
        <v>21</v>
      </c>
      <c r="AW34" s="30" t="s">
        <v>99</v>
      </c>
      <c r="AX34" s="22">
        <f t="shared" si="2"/>
        <v>140285.54</v>
      </c>
      <c r="AY34" s="23">
        <v>111875.73</v>
      </c>
      <c r="AZ34" s="23">
        <v>0</v>
      </c>
      <c r="BA34" s="11" t="str">
        <f t="shared" si="3"/>
        <v>79,75%</v>
      </c>
      <c r="BB34" s="24">
        <v>28409.81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5">
        <v>999</v>
      </c>
      <c r="BI34" s="8"/>
      <c r="BJ34" s="26">
        <v>140285.54</v>
      </c>
      <c r="BK34" s="26">
        <v>79.748582783371688</v>
      </c>
      <c r="BL34" s="7" t="s">
        <v>23</v>
      </c>
      <c r="BM34" s="14" t="s">
        <v>24</v>
      </c>
      <c r="BN34" s="18"/>
      <c r="BO34" s="18" t="s">
        <v>49</v>
      </c>
      <c r="BP34" s="14"/>
      <c r="BQ34" s="14" t="b">
        <v>0</v>
      </c>
      <c r="BR34" s="14"/>
      <c r="BS34" s="19" t="s">
        <v>26</v>
      </c>
      <c r="BT34" s="14"/>
      <c r="BU34" s="14"/>
    </row>
    <row r="35" spans="2:73" ht="15" customHeight="1" x14ac:dyDescent="0.25">
      <c r="B35" s="34" t="str">
        <f t="shared" si="1"/>
        <v>W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 t="str">
        <f>IF(BH35=IF(ISBLANK(BK10),6,10),BI35,IF(ISBLANK(BL35)=TRUE,"&lt;MergeCellMark&gt;",BL35))</f>
        <v>801</v>
      </c>
      <c r="P35" s="34"/>
      <c r="Q35" s="34"/>
      <c r="R35" s="34"/>
      <c r="S35" s="34"/>
      <c r="T35" s="34"/>
      <c r="U35" s="34"/>
      <c r="V35" s="34"/>
      <c r="W35" s="34" t="str">
        <f>IF(BH35=14,BI35,IF(OR(ISBLANK(BM35),ISBLANK(BL10)),"&lt;MergeCellMark&gt;",BM35))</f>
        <v>80101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1" t="str">
        <f>IF(BH35&lt;BJ10,"&lt;MergeCellMark&gt;",IF(ISBLANK(BN35)=TRUE,"",BN35))</f>
        <v/>
      </c>
      <c r="AJ35" s="16" t="str">
        <f>IF(BH35&lt;BJ10,"&lt;MergeCellMark&gt;",IF(ISBLANK(BO35)=TRUE,"",BO35))</f>
        <v>6050</v>
      </c>
      <c r="AK35" s="16" t="str">
        <f>IF(BH35&lt;BJ10,"&lt;MergeCellMark&gt;",IF(ISBLANK(BP35)=TRUE,"",BP35))</f>
        <v/>
      </c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 t="s">
        <v>21</v>
      </c>
      <c r="AW35" s="30" t="s">
        <v>100</v>
      </c>
      <c r="AX35" s="22">
        <f t="shared" si="2"/>
        <v>0</v>
      </c>
      <c r="AY35" s="23">
        <v>0</v>
      </c>
      <c r="AZ35" s="23">
        <v>0</v>
      </c>
      <c r="BA35" s="11" t="str">
        <f t="shared" si="3"/>
        <v>0,00%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5">
        <v>999</v>
      </c>
      <c r="BI35" s="8"/>
      <c r="BJ35" s="26">
        <v>0</v>
      </c>
      <c r="BK35" s="26">
        <v>0</v>
      </c>
      <c r="BL35" s="7" t="s">
        <v>23</v>
      </c>
      <c r="BM35" s="14" t="s">
        <v>24</v>
      </c>
      <c r="BN35" s="18"/>
      <c r="BO35" s="18" t="s">
        <v>50</v>
      </c>
      <c r="BP35" s="14"/>
      <c r="BQ35" s="14" t="b">
        <v>0</v>
      </c>
      <c r="BR35" s="14"/>
      <c r="BS35" s="19" t="s">
        <v>26</v>
      </c>
      <c r="BT35" s="14"/>
      <c r="BU35" s="14"/>
    </row>
    <row r="36" spans="2:73" ht="15" customHeight="1" x14ac:dyDescent="0.25">
      <c r="B36" s="34" t="str">
        <f t="shared" si="1"/>
        <v>W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 t="str">
        <f>IF(BH36=IF(ISBLANK(BK10),6,10),BI36,IF(ISBLANK(BL36)=TRUE,"&lt;MergeCellMark&gt;",BL36))</f>
        <v>801</v>
      </c>
      <c r="P36" s="34"/>
      <c r="Q36" s="34"/>
      <c r="R36" s="34"/>
      <c r="S36" s="34"/>
      <c r="T36" s="34"/>
      <c r="U36" s="34"/>
      <c r="V36" s="34"/>
      <c r="W36" s="34" t="str">
        <f>IF(BH36=14,BI36,IF(OR(ISBLANK(BM36),ISBLANK(BL10)),"&lt;MergeCellMark&gt;",BM36))</f>
        <v>80101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1" t="str">
        <f>IF(BH36&lt;BJ10,"&lt;MergeCellMark&gt;",IF(ISBLANK(BN36)=TRUE,"",BN36))</f>
        <v/>
      </c>
      <c r="AJ36" s="16" t="str">
        <f>IF(BH36&lt;BJ10,"&lt;MergeCellMark&gt;",IF(ISBLANK(BO36)=TRUE,"",BO36))</f>
        <v>6060</v>
      </c>
      <c r="AK36" s="16" t="str">
        <f>IF(BH36&lt;BJ10,"&lt;MergeCellMark&gt;",IF(ISBLANK(BP36)=TRUE,"",BP36))</f>
        <v/>
      </c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 t="s">
        <v>21</v>
      </c>
      <c r="AW36" s="30" t="s">
        <v>100</v>
      </c>
      <c r="AX36" s="22">
        <f t="shared" si="2"/>
        <v>60000</v>
      </c>
      <c r="AY36" s="23">
        <v>0</v>
      </c>
      <c r="AZ36" s="23">
        <v>0</v>
      </c>
      <c r="BA36" s="11" t="str">
        <f t="shared" si="3"/>
        <v>0,00%</v>
      </c>
      <c r="BB36" s="24">
        <v>60000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5">
        <v>999</v>
      </c>
      <c r="BI36" s="8"/>
      <c r="BJ36" s="26">
        <v>60000</v>
      </c>
      <c r="BK36" s="26">
        <v>0</v>
      </c>
      <c r="BL36" s="7" t="s">
        <v>23</v>
      </c>
      <c r="BM36" s="14" t="s">
        <v>24</v>
      </c>
      <c r="BN36" s="18"/>
      <c r="BO36" s="18" t="s">
        <v>51</v>
      </c>
      <c r="BP36" s="14"/>
      <c r="BQ36" s="14" t="b">
        <v>0</v>
      </c>
      <c r="BR36" s="14"/>
      <c r="BS36" s="19" t="s">
        <v>26</v>
      </c>
      <c r="BT36" s="14"/>
      <c r="BU36" s="14"/>
    </row>
    <row r="37" spans="2:73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31" t="s">
        <v>105</v>
      </c>
      <c r="AX37" s="22"/>
      <c r="AY37" s="23"/>
      <c r="AZ37" s="23"/>
      <c r="BA37" s="11"/>
      <c r="BB37" s="24"/>
      <c r="BC37" s="24"/>
      <c r="BD37" s="24"/>
      <c r="BE37" s="24"/>
      <c r="BF37" s="24"/>
      <c r="BG37" s="24"/>
      <c r="BH37" s="25"/>
      <c r="BI37" s="8"/>
      <c r="BJ37" s="26"/>
      <c r="BK37" s="26"/>
      <c r="BL37" s="7"/>
      <c r="BM37" s="14"/>
      <c r="BN37" s="18"/>
      <c r="BO37" s="18"/>
      <c r="BP37" s="14"/>
      <c r="BQ37" s="14"/>
      <c r="BR37" s="14"/>
      <c r="BS37" s="19"/>
      <c r="BT37" s="14"/>
      <c r="BU37" s="14"/>
    </row>
    <row r="38" spans="2:73" ht="15" customHeight="1" x14ac:dyDescent="0.25">
      <c r="B38" s="34" t="str">
        <f t="shared" si="1"/>
        <v>W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 t="str">
        <f>IF(BH38=IF(ISBLANK(BK10),6,10),BI38,IF(ISBLANK(BL38)=TRUE,"&lt;MergeCellMark&gt;",BL38))</f>
        <v>801</v>
      </c>
      <c r="P38" s="34"/>
      <c r="Q38" s="34"/>
      <c r="R38" s="34"/>
      <c r="S38" s="34"/>
      <c r="T38" s="34"/>
      <c r="U38" s="34"/>
      <c r="V38" s="34"/>
      <c r="W38" s="34" t="str">
        <f>IF(BH38=14,BI38,IF(OR(ISBLANK(BM38),ISBLANK(BL10)),"&lt;MergeCellMark&gt;",BM38))</f>
        <v>80104</v>
      </c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1" t="str">
        <f>IF(BH38&lt;BJ10,"&lt;MergeCellMark&gt;",IF(ISBLANK(BN38)=TRUE,"",BN38))</f>
        <v/>
      </c>
      <c r="AJ38" s="16" t="str">
        <f>IF(BH38&lt;BJ10,"&lt;MergeCellMark&gt;",IF(ISBLANK(BO38)=TRUE,"",BO38))</f>
        <v>3020</v>
      </c>
      <c r="AK38" s="16" t="str">
        <f>IF(BH38&lt;BJ10,"&lt;MergeCellMark&gt;",IF(ISBLANK(BP38)=TRUE,"",BP38))</f>
        <v/>
      </c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 t="s">
        <v>21</v>
      </c>
      <c r="AW38" s="30" t="s">
        <v>76</v>
      </c>
      <c r="AX38" s="22">
        <f t="shared" si="2"/>
        <v>41035.800000000003</v>
      </c>
      <c r="AY38" s="23">
        <v>27970.06</v>
      </c>
      <c r="AZ38" s="23">
        <v>0</v>
      </c>
      <c r="BA38" s="11" t="str">
        <f t="shared" si="3"/>
        <v>68,16%</v>
      </c>
      <c r="BB38" s="24">
        <v>13065.74</v>
      </c>
      <c r="BC38" s="24">
        <v>0</v>
      </c>
      <c r="BD38" s="24">
        <v>0</v>
      </c>
      <c r="BE38" s="24">
        <v>0</v>
      </c>
      <c r="BF38" s="24">
        <v>0</v>
      </c>
      <c r="BG38" s="24">
        <v>0</v>
      </c>
      <c r="BH38" s="25">
        <v>999</v>
      </c>
      <c r="BI38" s="8"/>
      <c r="BJ38" s="26">
        <v>41035.800000000003</v>
      </c>
      <c r="BK38" s="26">
        <v>68.160143094566209</v>
      </c>
      <c r="BL38" s="7" t="s">
        <v>23</v>
      </c>
      <c r="BM38" s="14" t="s">
        <v>52</v>
      </c>
      <c r="BN38" s="18"/>
      <c r="BO38" s="18" t="s">
        <v>25</v>
      </c>
      <c r="BP38" s="14"/>
      <c r="BQ38" s="14" t="b">
        <v>0</v>
      </c>
      <c r="BR38" s="14"/>
      <c r="BS38" s="19" t="s">
        <v>26</v>
      </c>
      <c r="BT38" s="14"/>
      <c r="BU38" s="14"/>
    </row>
    <row r="39" spans="2:73" ht="15" customHeight="1" x14ac:dyDescent="0.25">
      <c r="B39" s="34" t="str">
        <f t="shared" si="1"/>
        <v>W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 t="str">
        <f>IF(BH39=IF(ISBLANK(BK10),6,10),BI39,IF(ISBLANK(BL39)=TRUE,"&lt;MergeCellMark&gt;",BL39))</f>
        <v>801</v>
      </c>
      <c r="P39" s="34"/>
      <c r="Q39" s="34"/>
      <c r="R39" s="34"/>
      <c r="S39" s="34"/>
      <c r="T39" s="34"/>
      <c r="U39" s="34"/>
      <c r="V39" s="34"/>
      <c r="W39" s="34" t="str">
        <f>IF(BH39=14,BI39,IF(OR(ISBLANK(BM39),ISBLANK(BL10)),"&lt;MergeCellMark&gt;",BM39))</f>
        <v>80104</v>
      </c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1" t="str">
        <f>IF(BH39&lt;BJ10,"&lt;MergeCellMark&gt;",IF(ISBLANK(BN39)=TRUE,"",BN39))</f>
        <v/>
      </c>
      <c r="AJ39" s="16" t="str">
        <f>IF(BH39&lt;BJ10,"&lt;MergeCellMark&gt;",IF(ISBLANK(BO39)=TRUE,"",BO39))</f>
        <v>4010</v>
      </c>
      <c r="AK39" s="16" t="str">
        <f>IF(BH39&lt;BJ10,"&lt;MergeCellMark&gt;",IF(ISBLANK(BP39)=TRUE,"",BP39))</f>
        <v/>
      </c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 t="s">
        <v>21</v>
      </c>
      <c r="AW39" s="30" t="s">
        <v>77</v>
      </c>
      <c r="AX39" s="22">
        <f t="shared" si="2"/>
        <v>147091.84</v>
      </c>
      <c r="AY39" s="23">
        <v>127670.83</v>
      </c>
      <c r="AZ39" s="23">
        <v>0</v>
      </c>
      <c r="BA39" s="11" t="str">
        <f t="shared" si="3"/>
        <v>86,80%</v>
      </c>
      <c r="BB39" s="24">
        <v>19421.009999999998</v>
      </c>
      <c r="BC39" s="24">
        <v>0</v>
      </c>
      <c r="BD39" s="24">
        <v>0</v>
      </c>
      <c r="BE39" s="24">
        <v>0</v>
      </c>
      <c r="BF39" s="24">
        <v>0</v>
      </c>
      <c r="BG39" s="24">
        <v>0</v>
      </c>
      <c r="BH39" s="25">
        <v>999</v>
      </c>
      <c r="BI39" s="8"/>
      <c r="BJ39" s="26">
        <v>147091.84</v>
      </c>
      <c r="BK39" s="26">
        <v>86.796677504340138</v>
      </c>
      <c r="BL39" s="7" t="s">
        <v>23</v>
      </c>
      <c r="BM39" s="14" t="s">
        <v>52</v>
      </c>
      <c r="BN39" s="18"/>
      <c r="BO39" s="18" t="s">
        <v>27</v>
      </c>
      <c r="BP39" s="14"/>
      <c r="BQ39" s="14" t="b">
        <v>0</v>
      </c>
      <c r="BR39" s="14"/>
      <c r="BS39" s="19" t="s">
        <v>26</v>
      </c>
      <c r="BT39" s="14"/>
      <c r="BU39" s="14"/>
    </row>
    <row r="40" spans="2:73" ht="15" customHeight="1" x14ac:dyDescent="0.25">
      <c r="B40" s="34" t="str">
        <f t="shared" si="1"/>
        <v>W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 t="str">
        <f>IF(BH40=IF(ISBLANK(BK10),6,10),BI40,IF(ISBLANK(BL40)=TRUE,"&lt;MergeCellMark&gt;",BL40))</f>
        <v>801</v>
      </c>
      <c r="P40" s="34"/>
      <c r="Q40" s="34"/>
      <c r="R40" s="34"/>
      <c r="S40" s="34"/>
      <c r="T40" s="34"/>
      <c r="U40" s="34"/>
      <c r="V40" s="34"/>
      <c r="W40" s="34" t="str">
        <f>IF(BH40=14,BI40,IF(OR(ISBLANK(BM40),ISBLANK(BL10)),"&lt;MergeCellMark&gt;",BM40))</f>
        <v>80104</v>
      </c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1" t="str">
        <f>IF(BH40&lt;BJ10,"&lt;MergeCellMark&gt;",IF(ISBLANK(BN40)=TRUE,"",BN40))</f>
        <v/>
      </c>
      <c r="AJ40" s="16" t="str">
        <f>IF(BH40&lt;BJ10,"&lt;MergeCellMark&gt;",IF(ISBLANK(BO40)=TRUE,"",BO40))</f>
        <v>4040</v>
      </c>
      <c r="AK40" s="16" t="str">
        <f>IF(BH40&lt;BJ10,"&lt;MergeCellMark&gt;",IF(ISBLANK(BP40)=TRUE,"",BP40))</f>
        <v/>
      </c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 t="s">
        <v>21</v>
      </c>
      <c r="AW40" s="30" t="s">
        <v>78</v>
      </c>
      <c r="AX40" s="22">
        <f t="shared" si="2"/>
        <v>16752.810000000001</v>
      </c>
      <c r="AY40" s="23">
        <v>13080.15</v>
      </c>
      <c r="AZ40" s="23">
        <v>0</v>
      </c>
      <c r="BA40" s="11" t="str">
        <f t="shared" si="3"/>
        <v>78,08%</v>
      </c>
      <c r="BB40" s="24">
        <v>3672.66</v>
      </c>
      <c r="BC40" s="24">
        <v>0</v>
      </c>
      <c r="BD40" s="24">
        <v>0</v>
      </c>
      <c r="BE40" s="24">
        <v>0</v>
      </c>
      <c r="BF40" s="24">
        <v>0</v>
      </c>
      <c r="BG40" s="24">
        <v>0</v>
      </c>
      <c r="BH40" s="25">
        <v>999</v>
      </c>
      <c r="BI40" s="8"/>
      <c r="BJ40" s="26">
        <v>16752.810000000001</v>
      </c>
      <c r="BK40" s="26">
        <v>78.077349411830014</v>
      </c>
      <c r="BL40" s="7" t="s">
        <v>23</v>
      </c>
      <c r="BM40" s="14" t="s">
        <v>52</v>
      </c>
      <c r="BN40" s="18"/>
      <c r="BO40" s="18" t="s">
        <v>28</v>
      </c>
      <c r="BP40" s="14"/>
      <c r="BQ40" s="14" t="b">
        <v>0</v>
      </c>
      <c r="BR40" s="14"/>
      <c r="BS40" s="19" t="s">
        <v>26</v>
      </c>
      <c r="BT40" s="14"/>
      <c r="BU40" s="14"/>
    </row>
    <row r="41" spans="2:73" ht="15" customHeight="1" x14ac:dyDescent="0.25">
      <c r="B41" s="34" t="str">
        <f t="shared" si="1"/>
        <v>W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 t="str">
        <f>IF(BH41=IF(ISBLANK(BK10),6,10),BI41,IF(ISBLANK(BL41)=TRUE,"&lt;MergeCellMark&gt;",BL41))</f>
        <v>801</v>
      </c>
      <c r="P41" s="34"/>
      <c r="Q41" s="34"/>
      <c r="R41" s="34"/>
      <c r="S41" s="34"/>
      <c r="T41" s="34"/>
      <c r="U41" s="34"/>
      <c r="V41" s="34"/>
      <c r="W41" s="34" t="str">
        <f>IF(BH41=14,BI41,IF(OR(ISBLANK(BM41),ISBLANK(BL10)),"&lt;MergeCellMark&gt;",BM41))</f>
        <v>80104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1" t="str">
        <f>IF(BH41&lt;BJ10,"&lt;MergeCellMark&gt;",IF(ISBLANK(BN41)=TRUE,"",BN41))</f>
        <v/>
      </c>
      <c r="AJ41" s="16" t="str">
        <f>IF(BH41&lt;BJ10,"&lt;MergeCellMark&gt;",IF(ISBLANK(BO41)=TRUE,"",BO41))</f>
        <v>4110</v>
      </c>
      <c r="AK41" s="16" t="str">
        <f>IF(BH41&lt;BJ10,"&lt;MergeCellMark&gt;",IF(ISBLANK(BP41)=TRUE,"",BP41))</f>
        <v/>
      </c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 t="s">
        <v>21</v>
      </c>
      <c r="AW41" s="30" t="s">
        <v>79</v>
      </c>
      <c r="AX41" s="22">
        <f t="shared" si="2"/>
        <v>117288.69</v>
      </c>
      <c r="AY41" s="23">
        <v>74431.89</v>
      </c>
      <c r="AZ41" s="23">
        <v>0</v>
      </c>
      <c r="BA41" s="11" t="str">
        <f t="shared" si="3"/>
        <v>63,46%</v>
      </c>
      <c r="BB41" s="24">
        <v>42856.800000000003</v>
      </c>
      <c r="BC41" s="24">
        <v>0</v>
      </c>
      <c r="BD41" s="24">
        <v>0</v>
      </c>
      <c r="BE41" s="24">
        <v>0</v>
      </c>
      <c r="BF41" s="24">
        <v>0</v>
      </c>
      <c r="BG41" s="24">
        <v>0</v>
      </c>
      <c r="BH41" s="25">
        <v>999</v>
      </c>
      <c r="BI41" s="8"/>
      <c r="BJ41" s="26">
        <v>117288.69</v>
      </c>
      <c r="BK41" s="26">
        <v>63.460415492746996</v>
      </c>
      <c r="BL41" s="7" t="s">
        <v>23</v>
      </c>
      <c r="BM41" s="14" t="s">
        <v>52</v>
      </c>
      <c r="BN41" s="18"/>
      <c r="BO41" s="18" t="s">
        <v>29</v>
      </c>
      <c r="BP41" s="14"/>
      <c r="BQ41" s="14" t="b">
        <v>0</v>
      </c>
      <c r="BR41" s="14"/>
      <c r="BS41" s="19" t="s">
        <v>26</v>
      </c>
      <c r="BT41" s="14"/>
      <c r="BU41" s="14"/>
    </row>
    <row r="42" spans="2:73" ht="15" customHeight="1" x14ac:dyDescent="0.25">
      <c r="B42" s="34" t="str">
        <f t="shared" si="1"/>
        <v>W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 t="str">
        <f>IF(BH42=IF(ISBLANK(BK10),6,10),BI42,IF(ISBLANK(BL42)=TRUE,"&lt;MergeCellMark&gt;",BL42))</f>
        <v>801</v>
      </c>
      <c r="P42" s="34"/>
      <c r="Q42" s="34"/>
      <c r="R42" s="34"/>
      <c r="S42" s="34"/>
      <c r="T42" s="34"/>
      <c r="U42" s="34"/>
      <c r="V42" s="34"/>
      <c r="W42" s="34" t="str">
        <f>IF(BH42=14,BI42,IF(OR(ISBLANK(BM42),ISBLANK(BL10)),"&lt;MergeCellMark&gt;",BM42))</f>
        <v>80104</v>
      </c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1" t="str">
        <f>IF(BH42&lt;BJ10,"&lt;MergeCellMark&gt;",IF(ISBLANK(BN42)=TRUE,"",BN42))</f>
        <v/>
      </c>
      <c r="AJ42" s="16" t="str">
        <f>IF(BH42&lt;BJ10,"&lt;MergeCellMark&gt;",IF(ISBLANK(BO42)=TRUE,"",BO42))</f>
        <v>4120</v>
      </c>
      <c r="AK42" s="16" t="str">
        <f>IF(BH42&lt;BJ10,"&lt;MergeCellMark&gt;",IF(ISBLANK(BP42)=TRUE,"",BP42))</f>
        <v/>
      </c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 t="s">
        <v>21</v>
      </c>
      <c r="AW42" s="30" t="s">
        <v>80</v>
      </c>
      <c r="AX42" s="22">
        <f t="shared" si="2"/>
        <v>20708.63</v>
      </c>
      <c r="AY42" s="23">
        <v>14551.14</v>
      </c>
      <c r="AZ42" s="23">
        <v>0</v>
      </c>
      <c r="BA42" s="11" t="str">
        <f t="shared" si="3"/>
        <v>70,27%</v>
      </c>
      <c r="BB42" s="24">
        <v>6157.49</v>
      </c>
      <c r="BC42" s="24">
        <v>0</v>
      </c>
      <c r="BD42" s="24">
        <v>0</v>
      </c>
      <c r="BE42" s="24">
        <v>0</v>
      </c>
      <c r="BF42" s="24">
        <v>0</v>
      </c>
      <c r="BG42" s="24">
        <v>0</v>
      </c>
      <c r="BH42" s="25">
        <v>999</v>
      </c>
      <c r="BI42" s="8"/>
      <c r="BJ42" s="26">
        <v>20708.63</v>
      </c>
      <c r="BK42" s="26">
        <v>70.266067818102897</v>
      </c>
      <c r="BL42" s="7" t="s">
        <v>23</v>
      </c>
      <c r="BM42" s="14" t="s">
        <v>52</v>
      </c>
      <c r="BN42" s="18"/>
      <c r="BO42" s="18" t="s">
        <v>30</v>
      </c>
      <c r="BP42" s="14"/>
      <c r="BQ42" s="14" t="b">
        <v>0</v>
      </c>
      <c r="BR42" s="14"/>
      <c r="BS42" s="19" t="s">
        <v>26</v>
      </c>
      <c r="BT42" s="14"/>
      <c r="BU42" s="14"/>
    </row>
    <row r="43" spans="2:73" ht="15" customHeight="1" x14ac:dyDescent="0.25">
      <c r="B43" s="34" t="str">
        <f t="shared" ref="B43:B60" si="4">IF(BH43=0,IF(ISBLANK(BI43)=TRUE,"",BI43),IF(BH43=999,IF(ISBLANK(BS43)=TRUE,"",BS43),"&lt;MergeCellMark&gt;"))</f>
        <v>W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 t="str">
        <f>IF(BH43=IF(ISBLANK(BK10),6,10),BI43,IF(ISBLANK(BL43)=TRUE,"&lt;MergeCellMark&gt;",BL43))</f>
        <v>801</v>
      </c>
      <c r="P43" s="34"/>
      <c r="Q43" s="34"/>
      <c r="R43" s="34"/>
      <c r="S43" s="34"/>
      <c r="T43" s="34"/>
      <c r="U43" s="34"/>
      <c r="V43" s="34"/>
      <c r="W43" s="34" t="str">
        <f>IF(BH43=14,BI43,IF(OR(ISBLANK(BM43),ISBLANK(BL10)),"&lt;MergeCellMark&gt;",BM43))</f>
        <v>80104</v>
      </c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1" t="str">
        <f>IF(BH43&lt;BJ10,"&lt;MergeCellMark&gt;",IF(ISBLANK(BN43)=TRUE,"",BN43))</f>
        <v/>
      </c>
      <c r="AJ43" s="16" t="str">
        <f>IF(BH43&lt;BJ10,"&lt;MergeCellMark&gt;",IF(ISBLANK(BO43)=TRUE,"",BO43))</f>
        <v>4140</v>
      </c>
      <c r="AK43" s="16" t="str">
        <f>IF(BH43&lt;BJ10,"&lt;MergeCellMark&gt;",IF(ISBLANK(BP43)=TRUE,"",BP43))</f>
        <v/>
      </c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 t="s">
        <v>21</v>
      </c>
      <c r="AW43" s="30" t="s">
        <v>81</v>
      </c>
      <c r="AX43" s="22">
        <f t="shared" ref="AX43:AX60" si="5">IF(ISBLANK(BJ43)=TRUE,"&lt;brak&gt;",BJ43)</f>
        <v>0</v>
      </c>
      <c r="AY43" s="23">
        <v>0</v>
      </c>
      <c r="AZ43" s="23">
        <v>0</v>
      </c>
      <c r="BA43" s="11" t="str">
        <f t="shared" ref="BA43:BA60" si="6">IF(ISBLANK(BK43)=TRUE,"",TEXT(ROUND(BK43/100,4),"0,00%"))</f>
        <v>0,00%</v>
      </c>
      <c r="BB43" s="24">
        <v>0</v>
      </c>
      <c r="BC43" s="24">
        <v>0</v>
      </c>
      <c r="BD43" s="24">
        <v>0</v>
      </c>
      <c r="BE43" s="24">
        <v>0</v>
      </c>
      <c r="BF43" s="24">
        <v>0</v>
      </c>
      <c r="BG43" s="24">
        <v>0</v>
      </c>
      <c r="BH43" s="25">
        <v>999</v>
      </c>
      <c r="BI43" s="8"/>
      <c r="BJ43" s="26">
        <v>0</v>
      </c>
      <c r="BK43" s="26">
        <v>0</v>
      </c>
      <c r="BL43" s="7" t="s">
        <v>23</v>
      </c>
      <c r="BM43" s="14" t="s">
        <v>52</v>
      </c>
      <c r="BN43" s="18"/>
      <c r="BO43" s="18" t="s">
        <v>31</v>
      </c>
      <c r="BP43" s="14"/>
      <c r="BQ43" s="14" t="b">
        <v>0</v>
      </c>
      <c r="BR43" s="14"/>
      <c r="BS43" s="19" t="s">
        <v>26</v>
      </c>
      <c r="BT43" s="14"/>
      <c r="BU43" s="14"/>
    </row>
    <row r="44" spans="2:73" ht="15" customHeight="1" x14ac:dyDescent="0.25">
      <c r="B44" s="34" t="str">
        <f t="shared" si="4"/>
        <v>W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 t="str">
        <f>IF(BH44=IF(ISBLANK(BK10),6,10),BI44,IF(ISBLANK(BL44)=TRUE,"&lt;MergeCellMark&gt;",BL44))</f>
        <v>801</v>
      </c>
      <c r="P44" s="34"/>
      <c r="Q44" s="34"/>
      <c r="R44" s="34"/>
      <c r="S44" s="34"/>
      <c r="T44" s="34"/>
      <c r="U44" s="34"/>
      <c r="V44" s="34"/>
      <c r="W44" s="34" t="str">
        <f>IF(BH44=14,BI44,IF(OR(ISBLANK(BM44),ISBLANK(BL10)),"&lt;MergeCellMark&gt;",BM44))</f>
        <v>80104</v>
      </c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1" t="str">
        <f>IF(BH44&lt;BJ10,"&lt;MergeCellMark&gt;",IF(ISBLANK(BN44)=TRUE,"",BN44))</f>
        <v/>
      </c>
      <c r="AJ44" s="16" t="str">
        <f>IF(BH44&lt;BJ10,"&lt;MergeCellMark&gt;",IF(ISBLANK(BO44)=TRUE,"",BO44))</f>
        <v>4170</v>
      </c>
      <c r="AK44" s="16" t="str">
        <f>IF(BH44&lt;BJ10,"&lt;MergeCellMark&gt;",IF(ISBLANK(BP44)=TRUE,"",BP44))</f>
        <v/>
      </c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 t="s">
        <v>21</v>
      </c>
      <c r="AW44" s="30" t="s">
        <v>82</v>
      </c>
      <c r="AX44" s="22">
        <f t="shared" si="5"/>
        <v>0</v>
      </c>
      <c r="AY44" s="23">
        <v>0</v>
      </c>
      <c r="AZ44" s="23">
        <v>0</v>
      </c>
      <c r="BA44" s="11" t="str">
        <f t="shared" si="6"/>
        <v>0,00%</v>
      </c>
      <c r="BB44" s="24">
        <v>0</v>
      </c>
      <c r="BC44" s="24">
        <v>0</v>
      </c>
      <c r="BD44" s="24">
        <v>0</v>
      </c>
      <c r="BE44" s="24">
        <v>0</v>
      </c>
      <c r="BF44" s="24">
        <v>0</v>
      </c>
      <c r="BG44" s="24">
        <v>0</v>
      </c>
      <c r="BH44" s="25">
        <v>999</v>
      </c>
      <c r="BI44" s="8"/>
      <c r="BJ44" s="26">
        <v>0</v>
      </c>
      <c r="BK44" s="26">
        <v>0</v>
      </c>
      <c r="BL44" s="7" t="s">
        <v>23</v>
      </c>
      <c r="BM44" s="14" t="s">
        <v>52</v>
      </c>
      <c r="BN44" s="18"/>
      <c r="BO44" s="18" t="s">
        <v>32</v>
      </c>
      <c r="BP44" s="14"/>
      <c r="BQ44" s="14" t="b">
        <v>0</v>
      </c>
      <c r="BR44" s="14"/>
      <c r="BS44" s="19" t="s">
        <v>26</v>
      </c>
      <c r="BT44" s="14"/>
      <c r="BU44" s="14"/>
    </row>
    <row r="45" spans="2:73" ht="15" customHeight="1" x14ac:dyDescent="0.25">
      <c r="B45" s="34" t="str">
        <f t="shared" si="4"/>
        <v>W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 t="str">
        <f>IF(BH45=IF(ISBLANK(BK10),6,10),BI45,IF(ISBLANK(BL45)=TRUE,"&lt;MergeCellMark&gt;",BL45))</f>
        <v>801</v>
      </c>
      <c r="P45" s="34"/>
      <c r="Q45" s="34"/>
      <c r="R45" s="34"/>
      <c r="S45" s="34"/>
      <c r="T45" s="34"/>
      <c r="U45" s="34"/>
      <c r="V45" s="34"/>
      <c r="W45" s="34" t="str">
        <f>IF(BH45=14,BI45,IF(OR(ISBLANK(BM45),ISBLANK(BL10)),"&lt;MergeCellMark&gt;",BM45))</f>
        <v>80104</v>
      </c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1" t="str">
        <f>IF(BH45&lt;BJ10,"&lt;MergeCellMark&gt;",IF(ISBLANK(BN45)=TRUE,"",BN45))</f>
        <v/>
      </c>
      <c r="AJ45" s="16" t="str">
        <f>IF(BH45&lt;BJ10,"&lt;MergeCellMark&gt;",IF(ISBLANK(BO45)=TRUE,"",BO45))</f>
        <v>4210</v>
      </c>
      <c r="AK45" s="16" t="str">
        <f>IF(BH45&lt;BJ10,"&lt;MergeCellMark&gt;",IF(ISBLANK(BP45)=TRUE,"",BP45))</f>
        <v/>
      </c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 t="s">
        <v>21</v>
      </c>
      <c r="AW45" s="30" t="s">
        <v>83</v>
      </c>
      <c r="AX45" s="22">
        <f t="shared" si="5"/>
        <v>33981.99</v>
      </c>
      <c r="AY45" s="23">
        <v>5543.54</v>
      </c>
      <c r="AZ45" s="23">
        <v>0</v>
      </c>
      <c r="BA45" s="11" t="str">
        <f t="shared" si="6"/>
        <v>16,31%</v>
      </c>
      <c r="BB45" s="24">
        <v>28438.45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5">
        <v>999</v>
      </c>
      <c r="BI45" s="8"/>
      <c r="BJ45" s="26">
        <v>33981.99</v>
      </c>
      <c r="BK45" s="26">
        <v>16.313170594188275</v>
      </c>
      <c r="BL45" s="7" t="s">
        <v>23</v>
      </c>
      <c r="BM45" s="14" t="s">
        <v>52</v>
      </c>
      <c r="BN45" s="18"/>
      <c r="BO45" s="18" t="s">
        <v>33</v>
      </c>
      <c r="BP45" s="14"/>
      <c r="BQ45" s="14" t="b">
        <v>0</v>
      </c>
      <c r="BR45" s="14"/>
      <c r="BS45" s="19" t="s">
        <v>26</v>
      </c>
      <c r="BT45" s="14"/>
      <c r="BU45" s="14"/>
    </row>
    <row r="46" spans="2:73" ht="15" customHeight="1" x14ac:dyDescent="0.25">
      <c r="B46" s="34" t="str">
        <f t="shared" si="4"/>
        <v>W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 t="str">
        <f>IF(BH46=IF(ISBLANK(BK10),6,10),BI46,IF(ISBLANK(BL46)=TRUE,"&lt;MergeCellMark&gt;",BL46))</f>
        <v>801</v>
      </c>
      <c r="P46" s="34"/>
      <c r="Q46" s="34"/>
      <c r="R46" s="34"/>
      <c r="S46" s="34"/>
      <c r="T46" s="34"/>
      <c r="U46" s="34"/>
      <c r="V46" s="34"/>
      <c r="W46" s="34" t="str">
        <f>IF(BH46=14,BI46,IF(OR(ISBLANK(BM46),ISBLANK(BL10)),"&lt;MergeCellMark&gt;",BM46))</f>
        <v>80104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1" t="str">
        <f>IF(BH46&lt;BJ10,"&lt;MergeCellMark&gt;",IF(ISBLANK(BN46)=TRUE,"",BN46))</f>
        <v/>
      </c>
      <c r="AJ46" s="16" t="str">
        <f>IF(BH46&lt;BJ10,"&lt;MergeCellMark&gt;",IF(ISBLANK(BO46)=TRUE,"",BO46))</f>
        <v>4240</v>
      </c>
      <c r="AK46" s="16" t="str">
        <f>IF(BH46&lt;BJ10,"&lt;MergeCellMark&gt;",IF(ISBLANK(BP46)=TRUE,"",BP46))</f>
        <v/>
      </c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 t="s">
        <v>21</v>
      </c>
      <c r="AW46" s="30" t="s">
        <v>85</v>
      </c>
      <c r="AX46" s="22">
        <f t="shared" si="5"/>
        <v>116.77</v>
      </c>
      <c r="AY46" s="23">
        <v>79.98</v>
      </c>
      <c r="AZ46" s="23">
        <v>0</v>
      </c>
      <c r="BA46" s="11" t="str">
        <f t="shared" si="6"/>
        <v>68,49%</v>
      </c>
      <c r="BB46" s="24">
        <v>36.79</v>
      </c>
      <c r="BC46" s="24">
        <v>0</v>
      </c>
      <c r="BD46" s="24">
        <v>0</v>
      </c>
      <c r="BE46" s="24">
        <v>0</v>
      </c>
      <c r="BF46" s="24">
        <v>0</v>
      </c>
      <c r="BG46" s="24">
        <v>0</v>
      </c>
      <c r="BH46" s="25">
        <v>999</v>
      </c>
      <c r="BI46" s="8"/>
      <c r="BJ46" s="26">
        <v>116.77</v>
      </c>
      <c r="BK46" s="26">
        <v>68.493619936627567</v>
      </c>
      <c r="BL46" s="7" t="s">
        <v>23</v>
      </c>
      <c r="BM46" s="14" t="s">
        <v>52</v>
      </c>
      <c r="BN46" s="18"/>
      <c r="BO46" s="18" t="s">
        <v>35</v>
      </c>
      <c r="BP46" s="14"/>
      <c r="BQ46" s="14" t="b">
        <v>0</v>
      </c>
      <c r="BR46" s="14"/>
      <c r="BS46" s="19" t="s">
        <v>26</v>
      </c>
      <c r="BT46" s="14"/>
      <c r="BU46" s="14"/>
    </row>
    <row r="47" spans="2:73" ht="15" customHeight="1" x14ac:dyDescent="0.25">
      <c r="B47" s="34" t="str">
        <f t="shared" si="4"/>
        <v>W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 t="str">
        <f>IF(BH47=IF(ISBLANK(BK10),6,10),BI47,IF(ISBLANK(BL47)=TRUE,"&lt;MergeCellMark&gt;",BL47))</f>
        <v>801</v>
      </c>
      <c r="P47" s="34"/>
      <c r="Q47" s="34"/>
      <c r="R47" s="34"/>
      <c r="S47" s="34"/>
      <c r="T47" s="34"/>
      <c r="U47" s="34"/>
      <c r="V47" s="34"/>
      <c r="W47" s="34" t="str">
        <f>IF(BH47=14,BI47,IF(OR(ISBLANK(BM47),ISBLANK(BL10)),"&lt;MergeCellMark&gt;",BM47))</f>
        <v>80104</v>
      </c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1" t="str">
        <f>IF(BH47&lt;BJ10,"&lt;MergeCellMark&gt;",IF(ISBLANK(BN47)=TRUE,"",BN47))</f>
        <v/>
      </c>
      <c r="AJ47" s="16" t="str">
        <f>IF(BH47&lt;BJ10,"&lt;MergeCellMark&gt;",IF(ISBLANK(BO47)=TRUE,"",BO47))</f>
        <v>4260</v>
      </c>
      <c r="AK47" s="16" t="str">
        <f>IF(BH47&lt;BJ10,"&lt;MergeCellMark&gt;",IF(ISBLANK(BP47)=TRUE,"",BP47))</f>
        <v/>
      </c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 t="s">
        <v>21</v>
      </c>
      <c r="AW47" s="30" t="s">
        <v>86</v>
      </c>
      <c r="AX47" s="22">
        <f t="shared" si="5"/>
        <v>28263.38</v>
      </c>
      <c r="AY47" s="23">
        <v>21646.61</v>
      </c>
      <c r="AZ47" s="23">
        <v>0</v>
      </c>
      <c r="BA47" s="11" t="str">
        <f t="shared" si="6"/>
        <v>76,59%</v>
      </c>
      <c r="BB47" s="24">
        <v>6616.77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5">
        <v>999</v>
      </c>
      <c r="BI47" s="8"/>
      <c r="BJ47" s="26">
        <v>28263.38</v>
      </c>
      <c r="BK47" s="26">
        <v>76.588893472755203</v>
      </c>
      <c r="BL47" s="7" t="s">
        <v>23</v>
      </c>
      <c r="BM47" s="14" t="s">
        <v>52</v>
      </c>
      <c r="BN47" s="18"/>
      <c r="BO47" s="18" t="s">
        <v>36</v>
      </c>
      <c r="BP47" s="14"/>
      <c r="BQ47" s="14" t="b">
        <v>0</v>
      </c>
      <c r="BR47" s="14"/>
      <c r="BS47" s="19" t="s">
        <v>26</v>
      </c>
      <c r="BT47" s="14"/>
      <c r="BU47" s="14"/>
    </row>
    <row r="48" spans="2:73" ht="15" customHeight="1" x14ac:dyDescent="0.25">
      <c r="B48" s="34" t="str">
        <f t="shared" si="4"/>
        <v>W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 t="str">
        <f>IF(BH48=IF(ISBLANK(BK10),6,10),BI48,IF(ISBLANK(BL48)=TRUE,"&lt;MergeCellMark&gt;",BL48))</f>
        <v>801</v>
      </c>
      <c r="P48" s="34"/>
      <c r="Q48" s="34"/>
      <c r="R48" s="34"/>
      <c r="S48" s="34"/>
      <c r="T48" s="34"/>
      <c r="U48" s="34"/>
      <c r="V48" s="34"/>
      <c r="W48" s="34" t="str">
        <f>IF(BH48=14,BI48,IF(OR(ISBLANK(BM48),ISBLANK(BL10)),"&lt;MergeCellMark&gt;",BM48))</f>
        <v>80104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1" t="str">
        <f>IF(BH48&lt;BJ10,"&lt;MergeCellMark&gt;",IF(ISBLANK(BN48)=TRUE,"",BN48))</f>
        <v/>
      </c>
      <c r="AJ48" s="16" t="str">
        <f>IF(BH48&lt;BJ10,"&lt;MergeCellMark&gt;",IF(ISBLANK(BO48)=TRUE,"",BO48))</f>
        <v>4270</v>
      </c>
      <c r="AK48" s="16" t="str">
        <f>IF(BH48&lt;BJ10,"&lt;MergeCellMark&gt;",IF(ISBLANK(BP48)=TRUE,"",BP48))</f>
        <v/>
      </c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 t="s">
        <v>21</v>
      </c>
      <c r="AW48" s="30" t="s">
        <v>87</v>
      </c>
      <c r="AX48" s="22">
        <f t="shared" si="5"/>
        <v>3900</v>
      </c>
      <c r="AY48" s="23">
        <v>3459.38</v>
      </c>
      <c r="AZ48" s="23">
        <v>0</v>
      </c>
      <c r="BA48" s="11" t="str">
        <f t="shared" si="6"/>
        <v>88,70%</v>
      </c>
      <c r="BB48" s="24">
        <v>440.62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5">
        <v>999</v>
      </c>
      <c r="BI48" s="8"/>
      <c r="BJ48" s="26">
        <v>3900</v>
      </c>
      <c r="BK48" s="26">
        <v>88.702051282051286</v>
      </c>
      <c r="BL48" s="7" t="s">
        <v>23</v>
      </c>
      <c r="BM48" s="14" t="s">
        <v>52</v>
      </c>
      <c r="BN48" s="18"/>
      <c r="BO48" s="18" t="s">
        <v>37</v>
      </c>
      <c r="BP48" s="14"/>
      <c r="BQ48" s="14" t="b">
        <v>0</v>
      </c>
      <c r="BR48" s="14"/>
      <c r="BS48" s="19" t="s">
        <v>26</v>
      </c>
      <c r="BT48" s="14"/>
      <c r="BU48" s="14"/>
    </row>
    <row r="49" spans="2:73" ht="15" customHeight="1" x14ac:dyDescent="0.25">
      <c r="B49" s="34" t="str">
        <f t="shared" si="4"/>
        <v>W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 t="str">
        <f>IF(BH49=IF(ISBLANK(BK10),6,10),BI49,IF(ISBLANK(BL49)=TRUE,"&lt;MergeCellMark&gt;",BL49))</f>
        <v>801</v>
      </c>
      <c r="P49" s="34"/>
      <c r="Q49" s="34"/>
      <c r="R49" s="34"/>
      <c r="S49" s="34"/>
      <c r="T49" s="34"/>
      <c r="U49" s="34"/>
      <c r="V49" s="34"/>
      <c r="W49" s="34" t="str">
        <f>IF(BH49=14,BI49,IF(OR(ISBLANK(BM49),ISBLANK(BL10)),"&lt;MergeCellMark&gt;",BM49))</f>
        <v>80104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1" t="str">
        <f>IF(BH49&lt;BJ10,"&lt;MergeCellMark&gt;",IF(ISBLANK(BN49)=TRUE,"",BN49))</f>
        <v/>
      </c>
      <c r="AJ49" s="16" t="str">
        <f>IF(BH49&lt;BJ10,"&lt;MergeCellMark&gt;",IF(ISBLANK(BO49)=TRUE,"",BO49))</f>
        <v>4280</v>
      </c>
      <c r="AK49" s="16" t="str">
        <f>IF(BH49&lt;BJ10,"&lt;MergeCellMark&gt;",IF(ISBLANK(BP49)=TRUE,"",BP49))</f>
        <v/>
      </c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 t="s">
        <v>21</v>
      </c>
      <c r="AW49" s="30" t="s">
        <v>88</v>
      </c>
      <c r="AX49" s="22">
        <f t="shared" si="5"/>
        <v>1083</v>
      </c>
      <c r="AY49" s="23">
        <v>367.75</v>
      </c>
      <c r="AZ49" s="23">
        <v>0</v>
      </c>
      <c r="BA49" s="11" t="str">
        <f t="shared" si="6"/>
        <v>33,96%</v>
      </c>
      <c r="BB49" s="24">
        <v>715.25</v>
      </c>
      <c r="BC49" s="24">
        <v>0</v>
      </c>
      <c r="BD49" s="24">
        <v>0</v>
      </c>
      <c r="BE49" s="24">
        <v>0</v>
      </c>
      <c r="BF49" s="24">
        <v>0</v>
      </c>
      <c r="BG49" s="24">
        <v>0</v>
      </c>
      <c r="BH49" s="25">
        <v>999</v>
      </c>
      <c r="BI49" s="8"/>
      <c r="BJ49" s="26">
        <v>1083</v>
      </c>
      <c r="BK49" s="26">
        <v>33.956602031394276</v>
      </c>
      <c r="BL49" s="7" t="s">
        <v>23</v>
      </c>
      <c r="BM49" s="14" t="s">
        <v>52</v>
      </c>
      <c r="BN49" s="18"/>
      <c r="BO49" s="18" t="s">
        <v>38</v>
      </c>
      <c r="BP49" s="14"/>
      <c r="BQ49" s="14" t="b">
        <v>0</v>
      </c>
      <c r="BR49" s="14"/>
      <c r="BS49" s="19" t="s">
        <v>26</v>
      </c>
      <c r="BT49" s="14"/>
      <c r="BU49" s="14"/>
    </row>
    <row r="50" spans="2:73" ht="15" customHeight="1" x14ac:dyDescent="0.25">
      <c r="B50" s="34" t="str">
        <f t="shared" si="4"/>
        <v>W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 t="str">
        <f>IF(BH50=IF(ISBLANK(BK10),6,10),BI50,IF(ISBLANK(BL50)=TRUE,"&lt;MergeCellMark&gt;",BL50))</f>
        <v>801</v>
      </c>
      <c r="P50" s="34"/>
      <c r="Q50" s="34"/>
      <c r="R50" s="34"/>
      <c r="S50" s="34"/>
      <c r="T50" s="34"/>
      <c r="U50" s="34"/>
      <c r="V50" s="34"/>
      <c r="W50" s="34" t="str">
        <f>IF(BH50=14,BI50,IF(OR(ISBLANK(BM50),ISBLANK(BL10)),"&lt;MergeCellMark&gt;",BM50))</f>
        <v>80104</v>
      </c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1" t="str">
        <f>IF(BH50&lt;BJ10,"&lt;MergeCellMark&gt;",IF(ISBLANK(BN50)=TRUE,"",BN50))</f>
        <v/>
      </c>
      <c r="AJ50" s="16" t="str">
        <f>IF(BH50&lt;BJ10,"&lt;MergeCellMark&gt;",IF(ISBLANK(BO50)=TRUE,"",BO50))</f>
        <v>4300</v>
      </c>
      <c r="AK50" s="16" t="str">
        <f>IF(BH50&lt;BJ10,"&lt;MergeCellMark&gt;",IF(ISBLANK(BP50)=TRUE,"",BP50))</f>
        <v/>
      </c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 t="s">
        <v>21</v>
      </c>
      <c r="AW50" s="30" t="s">
        <v>89</v>
      </c>
      <c r="AX50" s="22">
        <f t="shared" si="5"/>
        <v>14825.76</v>
      </c>
      <c r="AY50" s="23">
        <v>8693.33</v>
      </c>
      <c r="AZ50" s="23">
        <v>0</v>
      </c>
      <c r="BA50" s="11" t="str">
        <f t="shared" si="6"/>
        <v>58,64%</v>
      </c>
      <c r="BB50" s="24">
        <v>6132.43</v>
      </c>
      <c r="BC50" s="24">
        <v>0</v>
      </c>
      <c r="BD50" s="24">
        <v>0</v>
      </c>
      <c r="BE50" s="24">
        <v>0</v>
      </c>
      <c r="BF50" s="24">
        <v>0</v>
      </c>
      <c r="BG50" s="24">
        <v>0</v>
      </c>
      <c r="BH50" s="25">
        <v>999</v>
      </c>
      <c r="BI50" s="8"/>
      <c r="BJ50" s="26">
        <v>14825.76</v>
      </c>
      <c r="BK50" s="26">
        <v>58.63665673800196</v>
      </c>
      <c r="BL50" s="7" t="s">
        <v>23</v>
      </c>
      <c r="BM50" s="14" t="s">
        <v>52</v>
      </c>
      <c r="BN50" s="18"/>
      <c r="BO50" s="18" t="s">
        <v>39</v>
      </c>
      <c r="BP50" s="14"/>
      <c r="BQ50" s="14" t="b">
        <v>0</v>
      </c>
      <c r="BR50" s="14"/>
      <c r="BS50" s="19" t="s">
        <v>26</v>
      </c>
      <c r="BT50" s="14"/>
      <c r="BU50" s="14"/>
    </row>
    <row r="51" spans="2:73" ht="15" customHeight="1" x14ac:dyDescent="0.25">
      <c r="B51" s="34" t="str">
        <f t="shared" si="4"/>
        <v>W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 t="str">
        <f>IF(BH51=IF(ISBLANK(BK10),6,10),BI51,IF(ISBLANK(BL51)=TRUE,"&lt;MergeCellMark&gt;",BL51))</f>
        <v>801</v>
      </c>
      <c r="P51" s="34"/>
      <c r="Q51" s="34"/>
      <c r="R51" s="34"/>
      <c r="S51" s="34"/>
      <c r="T51" s="34"/>
      <c r="U51" s="34"/>
      <c r="V51" s="34"/>
      <c r="W51" s="34" t="str">
        <f>IF(BH51=14,BI51,IF(OR(ISBLANK(BM51),ISBLANK(BL10)),"&lt;MergeCellMark&gt;",BM51))</f>
        <v>80104</v>
      </c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1" t="str">
        <f>IF(BH51&lt;BJ10,"&lt;MergeCellMark&gt;",IF(ISBLANK(BN51)=TRUE,"",BN51))</f>
        <v/>
      </c>
      <c r="AJ51" s="16" t="str">
        <f>IF(BH51&lt;BJ10,"&lt;MergeCellMark&gt;",IF(ISBLANK(BO51)=TRUE,"",BO51))</f>
        <v>4360</v>
      </c>
      <c r="AK51" s="16" t="str">
        <f>IF(BH51&lt;BJ10,"&lt;MergeCellMark&gt;",IF(ISBLANK(BP51)=TRUE,"",BP51))</f>
        <v/>
      </c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 t="s">
        <v>21</v>
      </c>
      <c r="AW51" s="30" t="s">
        <v>90</v>
      </c>
      <c r="AX51" s="22">
        <f t="shared" si="5"/>
        <v>594.62</v>
      </c>
      <c r="AY51" s="23">
        <v>295.64999999999998</v>
      </c>
      <c r="AZ51" s="23">
        <v>0</v>
      </c>
      <c r="BA51" s="11" t="str">
        <f t="shared" si="6"/>
        <v>49,72%</v>
      </c>
      <c r="BB51" s="24">
        <v>298.97000000000003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5">
        <v>999</v>
      </c>
      <c r="BI51" s="8"/>
      <c r="BJ51" s="26">
        <v>594.62</v>
      </c>
      <c r="BK51" s="26">
        <v>49.72083010998621</v>
      </c>
      <c r="BL51" s="7" t="s">
        <v>23</v>
      </c>
      <c r="BM51" s="14" t="s">
        <v>52</v>
      </c>
      <c r="BN51" s="18"/>
      <c r="BO51" s="18" t="s">
        <v>40</v>
      </c>
      <c r="BP51" s="14"/>
      <c r="BQ51" s="14" t="b">
        <v>0</v>
      </c>
      <c r="BR51" s="14"/>
      <c r="BS51" s="19" t="s">
        <v>26</v>
      </c>
      <c r="BT51" s="14"/>
      <c r="BU51" s="14"/>
    </row>
    <row r="52" spans="2:73" ht="15" customHeight="1" x14ac:dyDescent="0.25">
      <c r="B52" s="34" t="str">
        <f t="shared" si="4"/>
        <v>W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 t="str">
        <f>IF(BH52=IF(ISBLANK(BK10),6,10),BI52,IF(ISBLANK(BL52)=TRUE,"&lt;MergeCellMark&gt;",BL52))</f>
        <v>801</v>
      </c>
      <c r="P52" s="34"/>
      <c r="Q52" s="34"/>
      <c r="R52" s="34"/>
      <c r="S52" s="34"/>
      <c r="T52" s="34"/>
      <c r="U52" s="34"/>
      <c r="V52" s="34"/>
      <c r="W52" s="34" t="str">
        <f>IF(BH52=14,BI52,IF(OR(ISBLANK(BM52),ISBLANK(BL10)),"&lt;MergeCellMark&gt;",BM52))</f>
        <v>80104</v>
      </c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1" t="str">
        <f>IF(BH52&lt;BJ10,"&lt;MergeCellMark&gt;",IF(ISBLANK(BN52)=TRUE,"",BN52))</f>
        <v/>
      </c>
      <c r="AJ52" s="16" t="str">
        <f>IF(BH52&lt;BJ10,"&lt;MergeCellMark&gt;",IF(ISBLANK(BO52)=TRUE,"",BO52))</f>
        <v>4410</v>
      </c>
      <c r="AK52" s="16" t="str">
        <f>IF(BH52&lt;BJ10,"&lt;MergeCellMark&gt;",IF(ISBLANK(BP52)=TRUE,"",BP52))</f>
        <v/>
      </c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 t="s">
        <v>21</v>
      </c>
      <c r="AW52" s="30" t="s">
        <v>91</v>
      </c>
      <c r="AX52" s="22">
        <f t="shared" si="5"/>
        <v>1242</v>
      </c>
      <c r="AY52" s="23">
        <v>517.5</v>
      </c>
      <c r="AZ52" s="23">
        <v>0</v>
      </c>
      <c r="BA52" s="11" t="str">
        <f t="shared" si="6"/>
        <v>41,67%</v>
      </c>
      <c r="BB52" s="24">
        <v>724.5</v>
      </c>
      <c r="BC52" s="24">
        <v>0</v>
      </c>
      <c r="BD52" s="24">
        <v>0</v>
      </c>
      <c r="BE52" s="24">
        <v>0</v>
      </c>
      <c r="BF52" s="24">
        <v>0</v>
      </c>
      <c r="BG52" s="24">
        <v>0</v>
      </c>
      <c r="BH52" s="25">
        <v>999</v>
      </c>
      <c r="BI52" s="8"/>
      <c r="BJ52" s="26">
        <v>1242</v>
      </c>
      <c r="BK52" s="26">
        <v>41.666666666666664</v>
      </c>
      <c r="BL52" s="7" t="s">
        <v>23</v>
      </c>
      <c r="BM52" s="14" t="s">
        <v>52</v>
      </c>
      <c r="BN52" s="18"/>
      <c r="BO52" s="18" t="s">
        <v>41</v>
      </c>
      <c r="BP52" s="14"/>
      <c r="BQ52" s="14" t="b">
        <v>0</v>
      </c>
      <c r="BR52" s="14"/>
      <c r="BS52" s="19" t="s">
        <v>26</v>
      </c>
      <c r="BT52" s="14"/>
      <c r="BU52" s="14"/>
    </row>
    <row r="53" spans="2:73" ht="15" customHeight="1" x14ac:dyDescent="0.25">
      <c r="B53" s="34" t="str">
        <f t="shared" si="4"/>
        <v>W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 t="str">
        <f>IF(BH53=IF(ISBLANK(BK10),6,10),BI53,IF(ISBLANK(BL53)=TRUE,"&lt;MergeCellMark&gt;",BL53))</f>
        <v>801</v>
      </c>
      <c r="P53" s="34"/>
      <c r="Q53" s="34"/>
      <c r="R53" s="34"/>
      <c r="S53" s="34"/>
      <c r="T53" s="34"/>
      <c r="U53" s="34"/>
      <c r="V53" s="34"/>
      <c r="W53" s="34" t="str">
        <f>IF(BH53=14,BI53,IF(OR(ISBLANK(BM53),ISBLANK(BL10)),"&lt;MergeCellMark&gt;",BM53))</f>
        <v>80104</v>
      </c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1" t="str">
        <f>IF(BH53&lt;BJ10,"&lt;MergeCellMark&gt;",IF(ISBLANK(BN53)=TRUE,"",BN53))</f>
        <v/>
      </c>
      <c r="AJ53" s="16" t="str">
        <f>IF(BH53&lt;BJ10,"&lt;MergeCellMark&gt;",IF(ISBLANK(BO53)=TRUE,"",BO53))</f>
        <v>4420</v>
      </c>
      <c r="AK53" s="16" t="str">
        <f>IF(BH53&lt;BJ10,"&lt;MergeCellMark&gt;",IF(ISBLANK(BP53)=TRUE,"",BP53))</f>
        <v/>
      </c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 t="s">
        <v>21</v>
      </c>
      <c r="AW53" s="30" t="s">
        <v>92</v>
      </c>
      <c r="AX53" s="22">
        <f t="shared" si="5"/>
        <v>0</v>
      </c>
      <c r="AY53" s="23">
        <v>0</v>
      </c>
      <c r="AZ53" s="23">
        <v>0</v>
      </c>
      <c r="BA53" s="11" t="str">
        <f t="shared" si="6"/>
        <v>0,00%</v>
      </c>
      <c r="BB53" s="24">
        <v>0</v>
      </c>
      <c r="BC53" s="24">
        <v>0</v>
      </c>
      <c r="BD53" s="24">
        <v>0</v>
      </c>
      <c r="BE53" s="24">
        <v>0</v>
      </c>
      <c r="BF53" s="24">
        <v>0</v>
      </c>
      <c r="BG53" s="24">
        <v>0</v>
      </c>
      <c r="BH53" s="25">
        <v>999</v>
      </c>
      <c r="BI53" s="8"/>
      <c r="BJ53" s="26">
        <v>0</v>
      </c>
      <c r="BK53" s="26">
        <v>0</v>
      </c>
      <c r="BL53" s="7" t="s">
        <v>23</v>
      </c>
      <c r="BM53" s="14" t="s">
        <v>52</v>
      </c>
      <c r="BN53" s="18"/>
      <c r="BO53" s="18" t="s">
        <v>42</v>
      </c>
      <c r="BP53" s="14"/>
      <c r="BQ53" s="14" t="b">
        <v>0</v>
      </c>
      <c r="BR53" s="14"/>
      <c r="BS53" s="19" t="s">
        <v>26</v>
      </c>
      <c r="BT53" s="14"/>
      <c r="BU53" s="14"/>
    </row>
    <row r="54" spans="2:73" ht="15" customHeight="1" x14ac:dyDescent="0.25">
      <c r="B54" s="34" t="str">
        <f t="shared" si="4"/>
        <v>W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 t="str">
        <f>IF(BH54=IF(ISBLANK(BK10),6,10),BI54,IF(ISBLANK(BL54)=TRUE,"&lt;MergeCellMark&gt;",BL54))</f>
        <v>801</v>
      </c>
      <c r="P54" s="34"/>
      <c r="Q54" s="34"/>
      <c r="R54" s="34"/>
      <c r="S54" s="34"/>
      <c r="T54" s="34"/>
      <c r="U54" s="34"/>
      <c r="V54" s="34"/>
      <c r="W54" s="34" t="str">
        <f>IF(BH54=14,BI54,IF(OR(ISBLANK(BM54),ISBLANK(BL10)),"&lt;MergeCellMark&gt;",BM54))</f>
        <v>80104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1" t="str">
        <f>IF(BH54&lt;BJ10,"&lt;MergeCellMark&gt;",IF(ISBLANK(BN54)=TRUE,"",BN54))</f>
        <v/>
      </c>
      <c r="AJ54" s="16" t="str">
        <f>IF(BH54&lt;BJ10,"&lt;MergeCellMark&gt;",IF(ISBLANK(BO54)=TRUE,"",BO54))</f>
        <v>4430</v>
      </c>
      <c r="AK54" s="16" t="str">
        <f>IF(BH54&lt;BJ10,"&lt;MergeCellMark&gt;",IF(ISBLANK(BP54)=TRUE,"",BP54))</f>
        <v/>
      </c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 t="s">
        <v>21</v>
      </c>
      <c r="AW54" s="30" t="s">
        <v>93</v>
      </c>
      <c r="AX54" s="22">
        <f t="shared" si="5"/>
        <v>611.70000000000005</v>
      </c>
      <c r="AY54" s="23">
        <v>502</v>
      </c>
      <c r="AZ54" s="23">
        <v>0</v>
      </c>
      <c r="BA54" s="11" t="str">
        <f t="shared" si="6"/>
        <v>82,07%</v>
      </c>
      <c r="BB54" s="24">
        <v>109.7</v>
      </c>
      <c r="BC54" s="24">
        <v>0</v>
      </c>
      <c r="BD54" s="24">
        <v>0</v>
      </c>
      <c r="BE54" s="24">
        <v>0</v>
      </c>
      <c r="BF54" s="24">
        <v>0</v>
      </c>
      <c r="BG54" s="24">
        <v>0</v>
      </c>
      <c r="BH54" s="25">
        <v>999</v>
      </c>
      <c r="BI54" s="8"/>
      <c r="BJ54" s="26">
        <v>611.70000000000005</v>
      </c>
      <c r="BK54" s="26">
        <v>82.066372404773588</v>
      </c>
      <c r="BL54" s="7" t="s">
        <v>23</v>
      </c>
      <c r="BM54" s="14" t="s">
        <v>52</v>
      </c>
      <c r="BN54" s="18"/>
      <c r="BO54" s="18" t="s">
        <v>43</v>
      </c>
      <c r="BP54" s="14"/>
      <c r="BQ54" s="14" t="b">
        <v>0</v>
      </c>
      <c r="BR54" s="14"/>
      <c r="BS54" s="19" t="s">
        <v>26</v>
      </c>
      <c r="BT54" s="14"/>
      <c r="BU54" s="14"/>
    </row>
    <row r="55" spans="2:73" ht="15" customHeight="1" x14ac:dyDescent="0.25">
      <c r="B55" s="34" t="str">
        <f t="shared" si="4"/>
        <v>W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 t="str">
        <f>IF(BH55=IF(ISBLANK(BK10),6,10),BI55,IF(ISBLANK(BL55)=TRUE,"&lt;MergeCellMark&gt;",BL55))</f>
        <v>801</v>
      </c>
      <c r="P55" s="34"/>
      <c r="Q55" s="34"/>
      <c r="R55" s="34"/>
      <c r="S55" s="34"/>
      <c r="T55" s="34"/>
      <c r="U55" s="34"/>
      <c r="V55" s="34"/>
      <c r="W55" s="34" t="str">
        <f>IF(BH55=14,BI55,IF(OR(ISBLANK(BM55),ISBLANK(BL10)),"&lt;MergeCellMark&gt;",BM55))</f>
        <v>80104</v>
      </c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1" t="str">
        <f>IF(BH55&lt;BJ10,"&lt;MergeCellMark&gt;",IF(ISBLANK(BN55)=TRUE,"",BN55))</f>
        <v/>
      </c>
      <c r="AJ55" s="16" t="str">
        <f>IF(BH55&lt;BJ10,"&lt;MergeCellMark&gt;",IF(ISBLANK(BO55)=TRUE,"",BO55))</f>
        <v>4440</v>
      </c>
      <c r="AK55" s="16" t="str">
        <f>IF(BH55&lt;BJ10,"&lt;MergeCellMark&gt;",IF(ISBLANK(BP55)=TRUE,"",BP55))</f>
        <v/>
      </c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 t="s">
        <v>21</v>
      </c>
      <c r="AW55" s="30" t="s">
        <v>94</v>
      </c>
      <c r="AX55" s="22">
        <f t="shared" si="5"/>
        <v>44040</v>
      </c>
      <c r="AY55" s="23">
        <v>33030</v>
      </c>
      <c r="AZ55" s="23">
        <v>0</v>
      </c>
      <c r="BA55" s="11" t="str">
        <f t="shared" si="6"/>
        <v>75,00%</v>
      </c>
      <c r="BB55" s="24">
        <v>11010</v>
      </c>
      <c r="BC55" s="24">
        <v>0</v>
      </c>
      <c r="BD55" s="24">
        <v>0</v>
      </c>
      <c r="BE55" s="24">
        <v>0</v>
      </c>
      <c r="BF55" s="24">
        <v>0</v>
      </c>
      <c r="BG55" s="24">
        <v>0</v>
      </c>
      <c r="BH55" s="25">
        <v>999</v>
      </c>
      <c r="BI55" s="8"/>
      <c r="BJ55" s="26">
        <v>44040</v>
      </c>
      <c r="BK55" s="26">
        <v>75</v>
      </c>
      <c r="BL55" s="7" t="s">
        <v>23</v>
      </c>
      <c r="BM55" s="14" t="s">
        <v>52</v>
      </c>
      <c r="BN55" s="18"/>
      <c r="BO55" s="18" t="s">
        <v>44</v>
      </c>
      <c r="BP55" s="14"/>
      <c r="BQ55" s="14" t="b">
        <v>0</v>
      </c>
      <c r="BR55" s="14"/>
      <c r="BS55" s="19" t="s">
        <v>26</v>
      </c>
      <c r="BT55" s="14"/>
      <c r="BU55" s="14"/>
    </row>
    <row r="56" spans="2:73" ht="15" customHeight="1" x14ac:dyDescent="0.25">
      <c r="B56" s="34" t="str">
        <f t="shared" si="4"/>
        <v>W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 t="str">
        <f>IF(BH56=IF(ISBLANK(BK10),6,10),BI56,IF(ISBLANK(BL56)=TRUE,"&lt;MergeCellMark&gt;",BL56))</f>
        <v>801</v>
      </c>
      <c r="P56" s="34"/>
      <c r="Q56" s="34"/>
      <c r="R56" s="34"/>
      <c r="S56" s="34"/>
      <c r="T56" s="34"/>
      <c r="U56" s="34"/>
      <c r="V56" s="34"/>
      <c r="W56" s="34" t="str">
        <f>IF(BH56=14,BI56,IF(OR(ISBLANK(BM56),ISBLANK(BL10)),"&lt;MergeCellMark&gt;",BM56))</f>
        <v>80104</v>
      </c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1" t="str">
        <f>IF(BH56&lt;BJ10,"&lt;MergeCellMark&gt;",IF(ISBLANK(BN56)=TRUE,"",BN56))</f>
        <v/>
      </c>
      <c r="AJ56" s="16" t="str">
        <f>IF(BH56&lt;BJ10,"&lt;MergeCellMark&gt;",IF(ISBLANK(BO56)=TRUE,"",BO56))</f>
        <v>4480</v>
      </c>
      <c r="AK56" s="16" t="str">
        <f>IF(BH56&lt;BJ10,"&lt;MergeCellMark&gt;",IF(ISBLANK(BP56)=TRUE,"",BP56))</f>
        <v/>
      </c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 t="s">
        <v>21</v>
      </c>
      <c r="AW56" s="30" t="s">
        <v>95</v>
      </c>
      <c r="AX56" s="22">
        <f t="shared" si="5"/>
        <v>0</v>
      </c>
      <c r="AY56" s="23">
        <v>0</v>
      </c>
      <c r="AZ56" s="23">
        <v>0</v>
      </c>
      <c r="BA56" s="11" t="str">
        <f t="shared" si="6"/>
        <v>0,00%</v>
      </c>
      <c r="BB56" s="24">
        <v>0</v>
      </c>
      <c r="BC56" s="24">
        <v>0</v>
      </c>
      <c r="BD56" s="24">
        <v>0</v>
      </c>
      <c r="BE56" s="24">
        <v>0</v>
      </c>
      <c r="BF56" s="24">
        <v>0</v>
      </c>
      <c r="BG56" s="24">
        <v>0</v>
      </c>
      <c r="BH56" s="25">
        <v>999</v>
      </c>
      <c r="BI56" s="8"/>
      <c r="BJ56" s="26">
        <v>0</v>
      </c>
      <c r="BK56" s="26">
        <v>0</v>
      </c>
      <c r="BL56" s="7" t="s">
        <v>23</v>
      </c>
      <c r="BM56" s="14" t="s">
        <v>52</v>
      </c>
      <c r="BN56" s="18"/>
      <c r="BO56" s="18" t="s">
        <v>45</v>
      </c>
      <c r="BP56" s="14"/>
      <c r="BQ56" s="14" t="b">
        <v>0</v>
      </c>
      <c r="BR56" s="14"/>
      <c r="BS56" s="19" t="s">
        <v>26</v>
      </c>
      <c r="BT56" s="14"/>
      <c r="BU56" s="14"/>
    </row>
    <row r="57" spans="2:73" ht="15" customHeight="1" x14ac:dyDescent="0.25">
      <c r="B57" s="34" t="str">
        <f t="shared" si="4"/>
        <v>W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 t="str">
        <f>IF(BH57=IF(ISBLANK(BK10),6,10),BI57,IF(ISBLANK(BL57)=TRUE,"&lt;MergeCellMark&gt;",BL57))</f>
        <v>801</v>
      </c>
      <c r="P57" s="34"/>
      <c r="Q57" s="34"/>
      <c r="R57" s="34"/>
      <c r="S57" s="34"/>
      <c r="T57" s="34"/>
      <c r="U57" s="34"/>
      <c r="V57" s="34"/>
      <c r="W57" s="34" t="str">
        <f>IF(BH57=14,BI57,IF(OR(ISBLANK(BM57),ISBLANK(BL10)),"&lt;MergeCellMark&gt;",BM57))</f>
        <v>80104</v>
      </c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1" t="str">
        <f>IF(BH57&lt;BJ10,"&lt;MergeCellMark&gt;",IF(ISBLANK(BN57)=TRUE,"",BN57))</f>
        <v/>
      </c>
      <c r="AJ57" s="16" t="str">
        <f>IF(BH57&lt;BJ10,"&lt;MergeCellMark&gt;",IF(ISBLANK(BO57)=TRUE,"",BO57))</f>
        <v>4700</v>
      </c>
      <c r="AK57" s="16" t="str">
        <f>IF(BH57&lt;BJ10,"&lt;MergeCellMark&gt;",IF(ISBLANK(BP57)=TRUE,"",BP57))</f>
        <v/>
      </c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 t="s">
        <v>21</v>
      </c>
      <c r="AW57" s="30" t="s">
        <v>96</v>
      </c>
      <c r="AX57" s="22">
        <f t="shared" si="5"/>
        <v>1759.2</v>
      </c>
      <c r="AY57" s="23">
        <v>395</v>
      </c>
      <c r="AZ57" s="23">
        <v>0</v>
      </c>
      <c r="BA57" s="11" t="str">
        <f t="shared" si="6"/>
        <v>22,45%</v>
      </c>
      <c r="BB57" s="24">
        <v>1364.2</v>
      </c>
      <c r="BC57" s="24">
        <v>0</v>
      </c>
      <c r="BD57" s="24">
        <v>0</v>
      </c>
      <c r="BE57" s="24">
        <v>0</v>
      </c>
      <c r="BF57" s="24">
        <v>0</v>
      </c>
      <c r="BG57" s="24">
        <v>0</v>
      </c>
      <c r="BH57" s="25">
        <v>999</v>
      </c>
      <c r="BI57" s="8"/>
      <c r="BJ57" s="26">
        <v>1759.2</v>
      </c>
      <c r="BK57" s="26">
        <v>22.453387903592539</v>
      </c>
      <c r="BL57" s="7" t="s">
        <v>23</v>
      </c>
      <c r="BM57" s="14" t="s">
        <v>52</v>
      </c>
      <c r="BN57" s="18"/>
      <c r="BO57" s="18" t="s">
        <v>46</v>
      </c>
      <c r="BP57" s="14"/>
      <c r="BQ57" s="14" t="b">
        <v>0</v>
      </c>
      <c r="BR57" s="14"/>
      <c r="BS57" s="19" t="s">
        <v>26</v>
      </c>
      <c r="BT57" s="14"/>
      <c r="BU57" s="14"/>
    </row>
    <row r="58" spans="2:73" ht="15" customHeight="1" x14ac:dyDescent="0.25">
      <c r="B58" s="34" t="str">
        <f t="shared" si="4"/>
        <v>W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 t="str">
        <f>IF(BH58=IF(ISBLANK(BK10),6,10),BI58,IF(ISBLANK(BL58)=TRUE,"&lt;MergeCellMark&gt;",BL58))</f>
        <v>801</v>
      </c>
      <c r="P58" s="34"/>
      <c r="Q58" s="34"/>
      <c r="R58" s="34"/>
      <c r="S58" s="34"/>
      <c r="T58" s="34"/>
      <c r="U58" s="34"/>
      <c r="V58" s="34"/>
      <c r="W58" s="34" t="str">
        <f>IF(BH58=14,BI58,IF(OR(ISBLANK(BM58),ISBLANK(BL10)),"&lt;MergeCellMark&gt;",BM58))</f>
        <v>80104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1" t="str">
        <f>IF(BH58&lt;BJ10,"&lt;MergeCellMark&gt;",IF(ISBLANK(BN58)=TRUE,"",BN58))</f>
        <v/>
      </c>
      <c r="AJ58" s="16" t="str">
        <f>IF(BH58&lt;BJ10,"&lt;MergeCellMark&gt;",IF(ISBLANK(BO58)=TRUE,"",BO58))</f>
        <v>4710</v>
      </c>
      <c r="AK58" s="16" t="str">
        <f>IF(BH58&lt;BJ10,"&lt;MergeCellMark&gt;",IF(ISBLANK(BP58)=TRUE,"",BP58))</f>
        <v/>
      </c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 t="s">
        <v>21</v>
      </c>
      <c r="AW58" s="30" t="s">
        <v>97</v>
      </c>
      <c r="AX58" s="22">
        <f t="shared" si="5"/>
        <v>942</v>
      </c>
      <c r="AY58" s="23">
        <v>779.55</v>
      </c>
      <c r="AZ58" s="23">
        <v>0</v>
      </c>
      <c r="BA58" s="11" t="str">
        <f t="shared" si="6"/>
        <v>82,75%</v>
      </c>
      <c r="BB58" s="24">
        <v>162.44999999999999</v>
      </c>
      <c r="BC58" s="24">
        <v>0</v>
      </c>
      <c r="BD58" s="24">
        <v>0</v>
      </c>
      <c r="BE58" s="24">
        <v>0</v>
      </c>
      <c r="BF58" s="24">
        <v>0</v>
      </c>
      <c r="BG58" s="24">
        <v>0</v>
      </c>
      <c r="BH58" s="25">
        <v>999</v>
      </c>
      <c r="BI58" s="8"/>
      <c r="BJ58" s="26">
        <v>942</v>
      </c>
      <c r="BK58" s="26">
        <v>82.754777070063696</v>
      </c>
      <c r="BL58" s="7" t="s">
        <v>23</v>
      </c>
      <c r="BM58" s="14" t="s">
        <v>52</v>
      </c>
      <c r="BN58" s="18"/>
      <c r="BO58" s="18" t="s">
        <v>47</v>
      </c>
      <c r="BP58" s="14"/>
      <c r="BQ58" s="14" t="b">
        <v>0</v>
      </c>
      <c r="BR58" s="14"/>
      <c r="BS58" s="19" t="s">
        <v>26</v>
      </c>
      <c r="BT58" s="14"/>
      <c r="BU58" s="14"/>
    </row>
    <row r="59" spans="2:73" ht="15" customHeight="1" x14ac:dyDescent="0.25">
      <c r="B59" s="34" t="str">
        <f t="shared" si="4"/>
        <v>W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 t="str">
        <f>IF(BH59=IF(ISBLANK(BK10),6,10),BI59,IF(ISBLANK(BL59)=TRUE,"&lt;MergeCellMark&gt;",BL59))</f>
        <v>801</v>
      </c>
      <c r="P59" s="34"/>
      <c r="Q59" s="34"/>
      <c r="R59" s="34"/>
      <c r="S59" s="34"/>
      <c r="T59" s="34"/>
      <c r="U59" s="34"/>
      <c r="V59" s="34"/>
      <c r="W59" s="34" t="str">
        <f>IF(BH59=14,BI59,IF(OR(ISBLANK(BM59),ISBLANK(BL10)),"&lt;MergeCellMark&gt;",BM59))</f>
        <v>80104</v>
      </c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1" t="str">
        <f>IF(BH59&lt;BJ10,"&lt;MergeCellMark&gt;",IF(ISBLANK(BN59)=TRUE,"",BN59))</f>
        <v/>
      </c>
      <c r="AJ59" s="16" t="str">
        <f>IF(BH59&lt;BJ10,"&lt;MergeCellMark&gt;",IF(ISBLANK(BO59)=TRUE,"",BO59))</f>
        <v>4790</v>
      </c>
      <c r="AK59" s="16" t="str">
        <f>IF(BH59&lt;BJ10,"&lt;MergeCellMark&gt;",IF(ISBLANK(BP59)=TRUE,"",BP59))</f>
        <v/>
      </c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 t="s">
        <v>21</v>
      </c>
      <c r="AW59" s="30" t="s">
        <v>98</v>
      </c>
      <c r="AX59" s="22">
        <f t="shared" si="5"/>
        <v>469862.52</v>
      </c>
      <c r="AY59" s="23">
        <v>340068.36</v>
      </c>
      <c r="AZ59" s="23">
        <v>0</v>
      </c>
      <c r="BA59" s="11" t="str">
        <f t="shared" si="6"/>
        <v>72,38%</v>
      </c>
      <c r="BB59" s="24">
        <v>129794.16</v>
      </c>
      <c r="BC59" s="24">
        <v>0</v>
      </c>
      <c r="BD59" s="24">
        <v>0</v>
      </c>
      <c r="BE59" s="24">
        <v>0</v>
      </c>
      <c r="BF59" s="24">
        <v>0</v>
      </c>
      <c r="BG59" s="24">
        <v>0</v>
      </c>
      <c r="BH59" s="25">
        <v>999</v>
      </c>
      <c r="BI59" s="8"/>
      <c r="BJ59" s="26">
        <v>469862.52</v>
      </c>
      <c r="BK59" s="26">
        <v>72.37614100396857</v>
      </c>
      <c r="BL59" s="7" t="s">
        <v>23</v>
      </c>
      <c r="BM59" s="14" t="s">
        <v>52</v>
      </c>
      <c r="BN59" s="18"/>
      <c r="BO59" s="18" t="s">
        <v>48</v>
      </c>
      <c r="BP59" s="14"/>
      <c r="BQ59" s="14" t="b">
        <v>0</v>
      </c>
      <c r="BR59" s="14"/>
      <c r="BS59" s="19" t="s">
        <v>26</v>
      </c>
      <c r="BT59" s="14"/>
      <c r="BU59" s="14"/>
    </row>
    <row r="60" spans="2:73" ht="15" customHeight="1" x14ac:dyDescent="0.25">
      <c r="B60" s="34" t="str">
        <f t="shared" si="4"/>
        <v>W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 t="str">
        <f>IF(BH60=IF(ISBLANK(BK10),6,10),BI60,IF(ISBLANK(BL60)=TRUE,"&lt;MergeCellMark&gt;",BL60))</f>
        <v>801</v>
      </c>
      <c r="P60" s="34"/>
      <c r="Q60" s="34"/>
      <c r="R60" s="34"/>
      <c r="S60" s="34"/>
      <c r="T60" s="34"/>
      <c r="U60" s="34"/>
      <c r="V60" s="34"/>
      <c r="W60" s="34" t="str">
        <f>IF(BH60=14,BI60,IF(OR(ISBLANK(BM60),ISBLANK(BL10)),"&lt;MergeCellMark&gt;",BM60))</f>
        <v>80104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1" t="str">
        <f>IF(BH60&lt;BJ10,"&lt;MergeCellMark&gt;",IF(ISBLANK(BN60)=TRUE,"",BN60))</f>
        <v/>
      </c>
      <c r="AJ60" s="16" t="str">
        <f>IF(BH60&lt;BJ10,"&lt;MergeCellMark&gt;",IF(ISBLANK(BO60)=TRUE,"",BO60))</f>
        <v>4800</v>
      </c>
      <c r="AK60" s="16" t="str">
        <f>IF(BH60&lt;BJ10,"&lt;MergeCellMark&gt;",IF(ISBLANK(BP60)=TRUE,"",BP60))</f>
        <v/>
      </c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 t="s">
        <v>21</v>
      </c>
      <c r="AW60" s="30" t="s">
        <v>99</v>
      </c>
      <c r="AX60" s="22">
        <f t="shared" si="5"/>
        <v>54878.97</v>
      </c>
      <c r="AY60" s="23">
        <v>38787.71</v>
      </c>
      <c r="AZ60" s="23">
        <v>0</v>
      </c>
      <c r="BA60" s="11" t="str">
        <f t="shared" si="6"/>
        <v>70,68%</v>
      </c>
      <c r="BB60" s="24">
        <v>16091.26</v>
      </c>
      <c r="BC60" s="24">
        <v>0</v>
      </c>
      <c r="BD60" s="24">
        <v>0</v>
      </c>
      <c r="BE60" s="24">
        <v>0</v>
      </c>
      <c r="BF60" s="24">
        <v>0</v>
      </c>
      <c r="BG60" s="24">
        <v>0</v>
      </c>
      <c r="BH60" s="25">
        <v>999</v>
      </c>
      <c r="BI60" s="8"/>
      <c r="BJ60" s="26">
        <v>54878.97</v>
      </c>
      <c r="BK60" s="26">
        <v>70.678640652330031</v>
      </c>
      <c r="BL60" s="7" t="s">
        <v>23</v>
      </c>
      <c r="BM60" s="14" t="s">
        <v>52</v>
      </c>
      <c r="BN60" s="18"/>
      <c r="BO60" s="18" t="s">
        <v>49</v>
      </c>
      <c r="BP60" s="14"/>
      <c r="BQ60" s="14" t="b">
        <v>0</v>
      </c>
      <c r="BR60" s="14"/>
      <c r="BS60" s="19" t="s">
        <v>26</v>
      </c>
      <c r="BT60" s="14"/>
      <c r="BU60" s="14"/>
    </row>
    <row r="61" spans="2:7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31" t="s">
        <v>104</v>
      </c>
      <c r="AX61" s="22"/>
      <c r="AY61" s="23"/>
      <c r="AZ61" s="23"/>
      <c r="BA61" s="11"/>
      <c r="BB61" s="24"/>
      <c r="BC61" s="24"/>
      <c r="BD61" s="24"/>
      <c r="BE61" s="24"/>
      <c r="BF61" s="24"/>
      <c r="BG61" s="24"/>
      <c r="BH61" s="25"/>
      <c r="BI61" s="8"/>
      <c r="BJ61" s="26"/>
      <c r="BK61" s="26"/>
      <c r="BL61" s="7"/>
      <c r="BM61" s="14"/>
      <c r="BN61" s="18"/>
      <c r="BO61" s="18"/>
      <c r="BP61" s="14"/>
      <c r="BQ61" s="14"/>
      <c r="BR61" s="14"/>
      <c r="BS61" s="19"/>
      <c r="BT61" s="14"/>
      <c r="BU61" s="14"/>
    </row>
    <row r="62" spans="2:73" ht="15" customHeight="1" x14ac:dyDescent="0.25">
      <c r="B62" s="34" t="str">
        <f t="shared" ref="B62:B69" si="7">IF(BH62=0,IF(ISBLANK(BI62)=TRUE,"",BI62),IF(BH62=999,IF(ISBLANK(BS62)=TRUE,"",BS62),"&lt;MergeCellMark&gt;"))</f>
        <v>W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 t="str">
        <f>IF(BH62=IF(ISBLANK(BK10),6,10),BI62,IF(ISBLANK(BL62)=TRUE,"&lt;MergeCellMark&gt;",BL62))</f>
        <v>801</v>
      </c>
      <c r="P62" s="34"/>
      <c r="Q62" s="34"/>
      <c r="R62" s="34"/>
      <c r="S62" s="34"/>
      <c r="T62" s="34"/>
      <c r="U62" s="34"/>
      <c r="V62" s="34"/>
      <c r="W62" s="34" t="str">
        <f>IF(BH62=14,BI62,IF(OR(ISBLANK(BM62),ISBLANK(BL10)),"&lt;MergeCellMark&gt;",BM62))</f>
        <v>80148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1" t="str">
        <f>IF(BH62&lt;BJ10,"&lt;MergeCellMark&gt;",IF(ISBLANK(BN62)=TRUE,"",BN62))</f>
        <v/>
      </c>
      <c r="AJ62" s="16" t="str">
        <f>IF(BH62&lt;BJ10,"&lt;MergeCellMark&gt;",IF(ISBLANK(BO62)=TRUE,"",BO62))</f>
        <v>4010</v>
      </c>
      <c r="AK62" s="16" t="str">
        <f>IF(BH62&lt;BJ10,"&lt;MergeCellMark&gt;",IF(ISBLANK(BP62)=TRUE,"",BP62))</f>
        <v/>
      </c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 t="s">
        <v>21</v>
      </c>
      <c r="AW62" s="30" t="s">
        <v>77</v>
      </c>
      <c r="AX62" s="22">
        <f t="shared" ref="AX62:AX69" si="8">IF(ISBLANK(BJ62)=TRUE,"&lt;brak&gt;",BJ62)</f>
        <v>202890.95</v>
      </c>
      <c r="AY62" s="23">
        <v>110618.51</v>
      </c>
      <c r="AZ62" s="23">
        <v>0</v>
      </c>
      <c r="BA62" s="11" t="str">
        <f t="shared" ref="BA62:BA92" si="9">IF(ISBLANK(BK62)=TRUE,"",TEXT(ROUND(BK62/100,4),"0,00%"))</f>
        <v>54,52%</v>
      </c>
      <c r="BB62" s="24">
        <v>92272.44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5">
        <v>999</v>
      </c>
      <c r="BI62" s="8"/>
      <c r="BJ62" s="26">
        <v>202890.95</v>
      </c>
      <c r="BK62" s="26">
        <v>54.521165187505893</v>
      </c>
      <c r="BL62" s="7" t="s">
        <v>23</v>
      </c>
      <c r="BM62" s="14" t="s">
        <v>53</v>
      </c>
      <c r="BN62" s="18"/>
      <c r="BO62" s="18" t="s">
        <v>27</v>
      </c>
      <c r="BP62" s="14"/>
      <c r="BQ62" s="14" t="b">
        <v>0</v>
      </c>
      <c r="BR62" s="14"/>
      <c r="BS62" s="19" t="s">
        <v>26</v>
      </c>
      <c r="BT62" s="14"/>
      <c r="BU62" s="14"/>
    </row>
    <row r="63" spans="2:73" ht="15" customHeight="1" x14ac:dyDescent="0.25">
      <c r="B63" s="34" t="str">
        <f t="shared" si="7"/>
        <v>W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 t="str">
        <f>IF(BH63=IF(ISBLANK(BK10),6,10),BI63,IF(ISBLANK(BL63)=TRUE,"&lt;MergeCellMark&gt;",BL63))</f>
        <v>801</v>
      </c>
      <c r="P63" s="34"/>
      <c r="Q63" s="34"/>
      <c r="R63" s="34"/>
      <c r="S63" s="34"/>
      <c r="T63" s="34"/>
      <c r="U63" s="34"/>
      <c r="V63" s="34"/>
      <c r="W63" s="34" t="str">
        <f>IF(BH63=14,BI63,IF(OR(ISBLANK(BM63),ISBLANK(BL10)),"&lt;MergeCellMark&gt;",BM63))</f>
        <v>80148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1" t="str">
        <f>IF(BH63&lt;BJ10,"&lt;MergeCellMark&gt;",IF(ISBLANK(BN63)=TRUE,"",BN63))</f>
        <v/>
      </c>
      <c r="AJ63" s="16" t="str">
        <f>IF(BH63&lt;BJ10,"&lt;MergeCellMark&gt;",IF(ISBLANK(BO63)=TRUE,"",BO63))</f>
        <v>4040</v>
      </c>
      <c r="AK63" s="16" t="str">
        <f>IF(BH63&lt;BJ10,"&lt;MergeCellMark&gt;",IF(ISBLANK(BP63)=TRUE,"",BP63))</f>
        <v/>
      </c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 t="s">
        <v>21</v>
      </c>
      <c r="AW63" s="30" t="s">
        <v>78</v>
      </c>
      <c r="AX63" s="22">
        <f t="shared" si="8"/>
        <v>17373.23</v>
      </c>
      <c r="AY63" s="23">
        <v>11750.07</v>
      </c>
      <c r="AZ63" s="23">
        <v>0</v>
      </c>
      <c r="BA63" s="11" t="str">
        <f t="shared" si="9"/>
        <v>67,63%</v>
      </c>
      <c r="BB63" s="24">
        <v>5623.16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5">
        <v>999</v>
      </c>
      <c r="BI63" s="8"/>
      <c r="BJ63" s="26">
        <v>17373.23</v>
      </c>
      <c r="BK63" s="26">
        <v>67.633191985600831</v>
      </c>
      <c r="BL63" s="7" t="s">
        <v>23</v>
      </c>
      <c r="BM63" s="14" t="s">
        <v>53</v>
      </c>
      <c r="BN63" s="18"/>
      <c r="BO63" s="18" t="s">
        <v>28</v>
      </c>
      <c r="BP63" s="14"/>
      <c r="BQ63" s="14" t="b">
        <v>0</v>
      </c>
      <c r="BR63" s="14"/>
      <c r="BS63" s="19" t="s">
        <v>26</v>
      </c>
      <c r="BT63" s="14"/>
      <c r="BU63" s="14"/>
    </row>
    <row r="64" spans="2:73" ht="15" customHeight="1" x14ac:dyDescent="0.25">
      <c r="B64" s="34" t="str">
        <f t="shared" si="7"/>
        <v>W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 t="str">
        <f>IF(BH64=IF(ISBLANK(BK10),6,10),BI64,IF(ISBLANK(BL64)=TRUE,"&lt;MergeCellMark&gt;",BL64))</f>
        <v>801</v>
      </c>
      <c r="P64" s="34"/>
      <c r="Q64" s="34"/>
      <c r="R64" s="34"/>
      <c r="S64" s="34"/>
      <c r="T64" s="34"/>
      <c r="U64" s="34"/>
      <c r="V64" s="34"/>
      <c r="W64" s="34" t="str">
        <f>IF(BH64=14,BI64,IF(OR(ISBLANK(BM64),ISBLANK(BL10)),"&lt;MergeCellMark&gt;",BM64))</f>
        <v>80148</v>
      </c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1" t="str">
        <f>IF(BH64&lt;BJ10,"&lt;MergeCellMark&gt;",IF(ISBLANK(BN64)=TRUE,"",BN64))</f>
        <v/>
      </c>
      <c r="AJ64" s="16" t="str">
        <f>IF(BH64&lt;BJ10,"&lt;MergeCellMark&gt;",IF(ISBLANK(BO64)=TRUE,"",BO64))</f>
        <v>4110</v>
      </c>
      <c r="AK64" s="16" t="str">
        <f>IF(BH64&lt;BJ10,"&lt;MergeCellMark&gt;",IF(ISBLANK(BP64)=TRUE,"",BP64))</f>
        <v/>
      </c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 t="s">
        <v>21</v>
      </c>
      <c r="AW64" s="30" t="s">
        <v>79</v>
      </c>
      <c r="AX64" s="22">
        <f t="shared" si="8"/>
        <v>38001.81</v>
      </c>
      <c r="AY64" s="23">
        <v>18752.53</v>
      </c>
      <c r="AZ64" s="23">
        <v>0</v>
      </c>
      <c r="BA64" s="11" t="str">
        <f t="shared" si="9"/>
        <v>49,35%</v>
      </c>
      <c r="BB64" s="24">
        <v>19249.28</v>
      </c>
      <c r="BC64" s="24">
        <v>0</v>
      </c>
      <c r="BD64" s="24">
        <v>0</v>
      </c>
      <c r="BE64" s="24">
        <v>0</v>
      </c>
      <c r="BF64" s="24">
        <v>0</v>
      </c>
      <c r="BG64" s="24">
        <v>0</v>
      </c>
      <c r="BH64" s="25">
        <v>999</v>
      </c>
      <c r="BI64" s="8"/>
      <c r="BJ64" s="26">
        <v>38001.81</v>
      </c>
      <c r="BK64" s="26">
        <v>49.346412710341951</v>
      </c>
      <c r="BL64" s="7" t="s">
        <v>23</v>
      </c>
      <c r="BM64" s="14" t="s">
        <v>53</v>
      </c>
      <c r="BN64" s="18"/>
      <c r="BO64" s="18" t="s">
        <v>29</v>
      </c>
      <c r="BP64" s="14"/>
      <c r="BQ64" s="14" t="b">
        <v>0</v>
      </c>
      <c r="BR64" s="14"/>
      <c r="BS64" s="19" t="s">
        <v>26</v>
      </c>
      <c r="BT64" s="14"/>
      <c r="BU64" s="14"/>
    </row>
    <row r="65" spans="2:73" ht="15" customHeight="1" x14ac:dyDescent="0.25">
      <c r="B65" s="34" t="str">
        <f t="shared" si="7"/>
        <v>W</v>
      </c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 t="str">
        <f>IF(BH65=IF(ISBLANK(BK10),6,10),BI65,IF(ISBLANK(BL65)=TRUE,"&lt;MergeCellMark&gt;",BL65))</f>
        <v>801</v>
      </c>
      <c r="P65" s="34"/>
      <c r="Q65" s="34"/>
      <c r="R65" s="34"/>
      <c r="S65" s="34"/>
      <c r="T65" s="34"/>
      <c r="U65" s="34"/>
      <c r="V65" s="34"/>
      <c r="W65" s="34" t="str">
        <f>IF(BH65=14,BI65,IF(OR(ISBLANK(BM65),ISBLANK(BL10)),"&lt;MergeCellMark&gt;",BM65))</f>
        <v>80148</v>
      </c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1" t="str">
        <f>IF(BH65&lt;BJ10,"&lt;MergeCellMark&gt;",IF(ISBLANK(BN65)=TRUE,"",BN65))</f>
        <v/>
      </c>
      <c r="AJ65" s="16" t="str">
        <f>IF(BH65&lt;BJ10,"&lt;MergeCellMark&gt;",IF(ISBLANK(BO65)=TRUE,"",BO65))</f>
        <v>4120</v>
      </c>
      <c r="AK65" s="16" t="str">
        <f>IF(BH65&lt;BJ10,"&lt;MergeCellMark&gt;",IF(ISBLANK(BP65)=TRUE,"",BP65))</f>
        <v/>
      </c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 t="s">
        <v>21</v>
      </c>
      <c r="AW65" s="30" t="s">
        <v>80</v>
      </c>
      <c r="AX65" s="22">
        <f t="shared" si="8"/>
        <v>5416.2</v>
      </c>
      <c r="AY65" s="23">
        <v>2003.25</v>
      </c>
      <c r="AZ65" s="23">
        <v>0</v>
      </c>
      <c r="BA65" s="11" t="str">
        <f t="shared" si="9"/>
        <v>36,99%</v>
      </c>
      <c r="BB65" s="24">
        <v>3412.95</v>
      </c>
      <c r="BC65" s="24">
        <v>0</v>
      </c>
      <c r="BD65" s="24">
        <v>0</v>
      </c>
      <c r="BE65" s="24">
        <v>0</v>
      </c>
      <c r="BF65" s="24">
        <v>0</v>
      </c>
      <c r="BG65" s="24">
        <v>0</v>
      </c>
      <c r="BH65" s="25">
        <v>999</v>
      </c>
      <c r="BI65" s="8"/>
      <c r="BJ65" s="26">
        <v>5416.2</v>
      </c>
      <c r="BK65" s="26">
        <v>36.986263431926439</v>
      </c>
      <c r="BL65" s="7" t="s">
        <v>23</v>
      </c>
      <c r="BM65" s="14" t="s">
        <v>53</v>
      </c>
      <c r="BN65" s="18"/>
      <c r="BO65" s="18" t="s">
        <v>30</v>
      </c>
      <c r="BP65" s="14"/>
      <c r="BQ65" s="14" t="b">
        <v>0</v>
      </c>
      <c r="BR65" s="14"/>
      <c r="BS65" s="19" t="s">
        <v>26</v>
      </c>
      <c r="BT65" s="14"/>
      <c r="BU65" s="14"/>
    </row>
    <row r="66" spans="2:73" ht="15" customHeight="1" x14ac:dyDescent="0.25">
      <c r="B66" s="34" t="str">
        <f t="shared" si="7"/>
        <v>W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 t="str">
        <f>IF(BH66=IF(ISBLANK(BK10),6,10),BI66,IF(ISBLANK(BL66)=TRUE,"&lt;MergeCellMark&gt;",BL66))</f>
        <v>801</v>
      </c>
      <c r="P66" s="34"/>
      <c r="Q66" s="34"/>
      <c r="R66" s="34"/>
      <c r="S66" s="34"/>
      <c r="T66" s="34"/>
      <c r="U66" s="34"/>
      <c r="V66" s="34"/>
      <c r="W66" s="34" t="str">
        <f>IF(BH66=14,BI66,IF(OR(ISBLANK(BM66),ISBLANK(BL10)),"&lt;MergeCellMark&gt;",BM66))</f>
        <v>80148</v>
      </c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1" t="str">
        <f>IF(BH66&lt;BJ10,"&lt;MergeCellMark&gt;",IF(ISBLANK(BN66)=TRUE,"",BN66))</f>
        <v/>
      </c>
      <c r="AJ66" s="16" t="str">
        <f>IF(BH66&lt;BJ10,"&lt;MergeCellMark&gt;",IF(ISBLANK(BO66)=TRUE,"",BO66))</f>
        <v>4210</v>
      </c>
      <c r="AK66" s="16" t="str">
        <f>IF(BH66&lt;BJ10,"&lt;MergeCellMark&gt;",IF(ISBLANK(BP66)=TRUE,"",BP66))</f>
        <v/>
      </c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 t="s">
        <v>21</v>
      </c>
      <c r="AW66" s="30" t="s">
        <v>83</v>
      </c>
      <c r="AX66" s="22">
        <f t="shared" si="8"/>
        <v>4089.03</v>
      </c>
      <c r="AY66" s="23">
        <v>2777</v>
      </c>
      <c r="AZ66" s="23">
        <v>0</v>
      </c>
      <c r="BA66" s="11" t="str">
        <f t="shared" si="9"/>
        <v>67,91%</v>
      </c>
      <c r="BB66" s="24">
        <v>1312.03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5">
        <v>999</v>
      </c>
      <c r="BI66" s="8"/>
      <c r="BJ66" s="26">
        <v>4089.03</v>
      </c>
      <c r="BK66" s="26">
        <v>67.913417118485313</v>
      </c>
      <c r="BL66" s="7" t="s">
        <v>23</v>
      </c>
      <c r="BM66" s="14" t="s">
        <v>53</v>
      </c>
      <c r="BN66" s="18"/>
      <c r="BO66" s="18" t="s">
        <v>33</v>
      </c>
      <c r="BP66" s="14"/>
      <c r="BQ66" s="14" t="b">
        <v>0</v>
      </c>
      <c r="BR66" s="14"/>
      <c r="BS66" s="19" t="s">
        <v>26</v>
      </c>
      <c r="BT66" s="14"/>
      <c r="BU66" s="14"/>
    </row>
    <row r="67" spans="2:73" ht="15" customHeight="1" x14ac:dyDescent="0.25">
      <c r="B67" s="34" t="str">
        <f t="shared" si="7"/>
        <v>W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 t="str">
        <f>IF(BH67=IF(ISBLANK(BK10),6,10),BI67,IF(ISBLANK(BL67)=TRUE,"&lt;MergeCellMark&gt;",BL67))</f>
        <v>801</v>
      </c>
      <c r="P67" s="34"/>
      <c r="Q67" s="34"/>
      <c r="R67" s="34"/>
      <c r="S67" s="34"/>
      <c r="T67" s="34"/>
      <c r="U67" s="34"/>
      <c r="V67" s="34"/>
      <c r="W67" s="34" t="str">
        <f>IF(BH67=14,BI67,IF(OR(ISBLANK(BM67),ISBLANK(BL10)),"&lt;MergeCellMark&gt;",BM67))</f>
        <v>80148</v>
      </c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1" t="str">
        <f>IF(BH67&lt;BJ10,"&lt;MergeCellMark&gt;",IF(ISBLANK(BN67)=TRUE,"",BN67))</f>
        <v/>
      </c>
      <c r="AJ67" s="16" t="str">
        <f>IF(BH67&lt;BJ10,"&lt;MergeCellMark&gt;",IF(ISBLANK(BO67)=TRUE,"",BO67))</f>
        <v>4220</v>
      </c>
      <c r="AK67" s="16" t="str">
        <f>IF(BH67&lt;BJ10,"&lt;MergeCellMark&gt;",IF(ISBLANK(BP67)=TRUE,"",BP67))</f>
        <v/>
      </c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 t="s">
        <v>21</v>
      </c>
      <c r="AW67" s="30" t="s">
        <v>84</v>
      </c>
      <c r="AX67" s="22">
        <f t="shared" si="8"/>
        <v>152828.03</v>
      </c>
      <c r="AY67" s="23">
        <v>108717.04</v>
      </c>
      <c r="AZ67" s="23">
        <v>0</v>
      </c>
      <c r="BA67" s="11" t="str">
        <f t="shared" si="9"/>
        <v>71,14%</v>
      </c>
      <c r="BB67" s="24">
        <v>44110.99</v>
      </c>
      <c r="BC67" s="24">
        <v>0</v>
      </c>
      <c r="BD67" s="24">
        <v>0</v>
      </c>
      <c r="BE67" s="24">
        <v>0</v>
      </c>
      <c r="BF67" s="24">
        <v>0</v>
      </c>
      <c r="BG67" s="24">
        <v>0</v>
      </c>
      <c r="BH67" s="25">
        <v>999</v>
      </c>
      <c r="BI67" s="8"/>
      <c r="BJ67" s="26">
        <v>152828.03</v>
      </c>
      <c r="BK67" s="26">
        <v>71.136845773645064</v>
      </c>
      <c r="BL67" s="7" t="s">
        <v>23</v>
      </c>
      <c r="BM67" s="14" t="s">
        <v>53</v>
      </c>
      <c r="BN67" s="18"/>
      <c r="BO67" s="18" t="s">
        <v>34</v>
      </c>
      <c r="BP67" s="14"/>
      <c r="BQ67" s="14" t="b">
        <v>0</v>
      </c>
      <c r="BR67" s="14"/>
      <c r="BS67" s="19" t="s">
        <v>26</v>
      </c>
      <c r="BT67" s="14"/>
      <c r="BU67" s="14"/>
    </row>
    <row r="68" spans="2:73" ht="15" customHeight="1" x14ac:dyDescent="0.25">
      <c r="B68" s="34" t="str">
        <f t="shared" si="7"/>
        <v>W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 t="str">
        <f>IF(BH68=IF(ISBLANK(BK10),6,10),BI68,IF(ISBLANK(BL68)=TRUE,"&lt;MergeCellMark&gt;",BL68))</f>
        <v>801</v>
      </c>
      <c r="P68" s="34"/>
      <c r="Q68" s="34"/>
      <c r="R68" s="34"/>
      <c r="S68" s="34"/>
      <c r="T68" s="34"/>
      <c r="U68" s="34"/>
      <c r="V68" s="34"/>
      <c r="W68" s="34" t="str">
        <f>IF(BH68=14,BI68,IF(OR(ISBLANK(BM68),ISBLANK(BL10)),"&lt;MergeCellMark&gt;",BM68))</f>
        <v>80148</v>
      </c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1" t="str">
        <f>IF(BH68&lt;BJ10,"&lt;MergeCellMark&gt;",IF(ISBLANK(BN68)=TRUE,"",BN68))</f>
        <v/>
      </c>
      <c r="AJ68" s="16" t="str">
        <f>IF(BH68&lt;BJ10,"&lt;MergeCellMark&gt;",IF(ISBLANK(BO68)=TRUE,"",BO68))</f>
        <v>4440</v>
      </c>
      <c r="AK68" s="16" t="str">
        <f>IF(BH68&lt;BJ10,"&lt;MergeCellMark&gt;",IF(ISBLANK(BP68)=TRUE,"",BP68))</f>
        <v/>
      </c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 t="s">
        <v>21</v>
      </c>
      <c r="AW68" s="16" t="s">
        <v>94</v>
      </c>
      <c r="AX68" s="22">
        <f t="shared" si="8"/>
        <v>9056.0400000000009</v>
      </c>
      <c r="AY68" s="23">
        <v>6792.03</v>
      </c>
      <c r="AZ68" s="23">
        <v>0</v>
      </c>
      <c r="BA68" s="11" t="str">
        <f t="shared" si="9"/>
        <v>75,00%</v>
      </c>
      <c r="BB68" s="24">
        <v>2264.0100000000002</v>
      </c>
      <c r="BC68" s="24">
        <v>0</v>
      </c>
      <c r="BD68" s="24">
        <v>0</v>
      </c>
      <c r="BE68" s="24">
        <v>0</v>
      </c>
      <c r="BF68" s="24">
        <v>0</v>
      </c>
      <c r="BG68" s="24">
        <v>0</v>
      </c>
      <c r="BH68" s="25">
        <v>999</v>
      </c>
      <c r="BI68" s="8"/>
      <c r="BJ68" s="26">
        <v>9056.0400000000009</v>
      </c>
      <c r="BK68" s="26">
        <v>75</v>
      </c>
      <c r="BL68" s="7" t="s">
        <v>23</v>
      </c>
      <c r="BM68" s="14" t="s">
        <v>53</v>
      </c>
      <c r="BN68" s="18"/>
      <c r="BO68" s="18" t="s">
        <v>44</v>
      </c>
      <c r="BP68" s="14"/>
      <c r="BQ68" s="14" t="b">
        <v>0</v>
      </c>
      <c r="BR68" s="14"/>
      <c r="BS68" s="19" t="s">
        <v>26</v>
      </c>
      <c r="BT68" s="14"/>
      <c r="BU68" s="14"/>
    </row>
    <row r="69" spans="2:73" ht="15" customHeight="1" x14ac:dyDescent="0.25">
      <c r="B69" s="34" t="str">
        <f t="shared" si="7"/>
        <v>W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 t="str">
        <f>IF(BH69=IF(ISBLANK(BK10),6,10),BI69,IF(ISBLANK(BL69)=TRUE,"&lt;MergeCellMark&gt;",BL69))</f>
        <v>801</v>
      </c>
      <c r="P69" s="34"/>
      <c r="Q69" s="34"/>
      <c r="R69" s="34"/>
      <c r="S69" s="34"/>
      <c r="T69" s="34"/>
      <c r="U69" s="34"/>
      <c r="V69" s="34"/>
      <c r="W69" s="34" t="str">
        <f>IF(BH69=14,BI69,IF(OR(ISBLANK(BM69),ISBLANK(BL10)),"&lt;MergeCellMark&gt;",BM69))</f>
        <v>80148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1" t="str">
        <f>IF(BH69&lt;BJ10,"&lt;MergeCellMark&gt;",IF(ISBLANK(BN69)=TRUE,"",BN69))</f>
        <v/>
      </c>
      <c r="AJ69" s="16" t="str">
        <f>IF(BH69&lt;BJ10,"&lt;MergeCellMark&gt;",IF(ISBLANK(BO69)=TRUE,"",BO69))</f>
        <v>4710</v>
      </c>
      <c r="AK69" s="16" t="str">
        <f>IF(BH69&lt;BJ10,"&lt;MergeCellMark&gt;",IF(ISBLANK(BP69)=TRUE,"",BP69))</f>
        <v/>
      </c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 t="s">
        <v>21</v>
      </c>
      <c r="AW69" s="16" t="s">
        <v>97</v>
      </c>
      <c r="AX69" s="22">
        <f t="shared" si="8"/>
        <v>1500</v>
      </c>
      <c r="AY69" s="23">
        <v>578.1</v>
      </c>
      <c r="AZ69" s="23">
        <v>0</v>
      </c>
      <c r="BA69" s="11" t="str">
        <f t="shared" si="9"/>
        <v>38,54%</v>
      </c>
      <c r="BB69" s="24">
        <v>921.9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5">
        <v>999</v>
      </c>
      <c r="BI69" s="8"/>
      <c r="BJ69" s="26">
        <v>1500</v>
      </c>
      <c r="BK69" s="26">
        <v>38.54</v>
      </c>
      <c r="BL69" s="7" t="s">
        <v>23</v>
      </c>
      <c r="BM69" s="14" t="s">
        <v>53</v>
      </c>
      <c r="BN69" s="18"/>
      <c r="BO69" s="18" t="s">
        <v>47</v>
      </c>
      <c r="BP69" s="14"/>
      <c r="BQ69" s="14" t="b">
        <v>0</v>
      </c>
      <c r="BR69" s="14"/>
      <c r="BS69" s="19" t="s">
        <v>26</v>
      </c>
      <c r="BT69" s="14"/>
      <c r="BU69" s="14"/>
    </row>
    <row r="70" spans="2:7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32" t="s">
        <v>106</v>
      </c>
      <c r="AX70" s="22"/>
      <c r="AY70" s="23"/>
      <c r="AZ70" s="23"/>
      <c r="BA70" s="11"/>
      <c r="BB70" s="24"/>
      <c r="BC70" s="24"/>
      <c r="BD70" s="24"/>
      <c r="BE70" s="24"/>
      <c r="BF70" s="24"/>
      <c r="BG70" s="24"/>
      <c r="BH70" s="25"/>
      <c r="BI70" s="8"/>
      <c r="BJ70" s="26"/>
      <c r="BK70" s="26"/>
      <c r="BL70" s="7"/>
      <c r="BM70" s="14"/>
      <c r="BN70" s="18"/>
      <c r="BO70" s="18"/>
      <c r="BP70" s="14"/>
      <c r="BQ70" s="14"/>
      <c r="BR70" s="14"/>
      <c r="BS70" s="19"/>
      <c r="BT70" s="14"/>
      <c r="BU70" s="14"/>
    </row>
    <row r="71" spans="2:73" ht="15" customHeight="1" x14ac:dyDescent="0.25">
      <c r="B71" s="34" t="str">
        <f>IF(BH71=0,IF(ISBLANK(BI71)=TRUE,"",BI71),IF(BH71=999,IF(ISBLANK(BS71)=TRUE,"",BS71),"&lt;MergeCellMark&gt;"))</f>
        <v>W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 t="str">
        <f>IF(BH71=IF(ISBLANK(BK10),6,10),BI71,IF(ISBLANK(BL71)=TRUE,"&lt;MergeCellMark&gt;",BL71))</f>
        <v>801</v>
      </c>
      <c r="P71" s="34"/>
      <c r="Q71" s="34"/>
      <c r="R71" s="34"/>
      <c r="S71" s="34"/>
      <c r="T71" s="34"/>
      <c r="U71" s="34"/>
      <c r="V71" s="34"/>
      <c r="W71" s="34" t="str">
        <f>IF(BH71=14,BI71,IF(OR(ISBLANK(BM71),ISBLANK(BL10)),"&lt;MergeCellMark&gt;",BM71))</f>
        <v>80149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1" t="str">
        <f>IF(BH71&lt;BJ10,"&lt;MergeCellMark&gt;",IF(ISBLANK(BN71)=TRUE,"",BN71))</f>
        <v/>
      </c>
      <c r="AJ71" s="16" t="str">
        <f>IF(BH71&lt;BJ10,"&lt;MergeCellMark&gt;",IF(ISBLANK(BO71)=TRUE,"",BO71))</f>
        <v>4110</v>
      </c>
      <c r="AK71" s="16" t="str">
        <f>IF(BH71&lt;BJ10,"&lt;MergeCellMark&gt;",IF(ISBLANK(BP71)=TRUE,"",BP71))</f>
        <v/>
      </c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 t="s">
        <v>21</v>
      </c>
      <c r="AW71" s="30" t="s">
        <v>79</v>
      </c>
      <c r="AX71" s="22">
        <f>IF(ISBLANK(BJ71)=TRUE,"&lt;brak&gt;",BJ71)</f>
        <v>14946.79</v>
      </c>
      <c r="AY71" s="23">
        <v>9964.5</v>
      </c>
      <c r="AZ71" s="23">
        <v>0</v>
      </c>
      <c r="BA71" s="11" t="str">
        <f t="shared" si="9"/>
        <v>66,67%</v>
      </c>
      <c r="BB71" s="24">
        <v>4982.29</v>
      </c>
      <c r="BC71" s="24">
        <v>0</v>
      </c>
      <c r="BD71" s="24">
        <v>0</v>
      </c>
      <c r="BE71" s="24">
        <v>0</v>
      </c>
      <c r="BF71" s="24">
        <v>0</v>
      </c>
      <c r="BG71" s="24">
        <v>0</v>
      </c>
      <c r="BH71" s="25">
        <v>999</v>
      </c>
      <c r="BI71" s="8"/>
      <c r="BJ71" s="26">
        <v>14946.79</v>
      </c>
      <c r="BK71" s="26">
        <v>66.666488256006815</v>
      </c>
      <c r="BL71" s="7" t="s">
        <v>23</v>
      </c>
      <c r="BM71" s="14" t="s">
        <v>54</v>
      </c>
      <c r="BN71" s="18"/>
      <c r="BO71" s="18" t="s">
        <v>29</v>
      </c>
      <c r="BP71" s="14"/>
      <c r="BQ71" s="14" t="b">
        <v>0</v>
      </c>
      <c r="BR71" s="14"/>
      <c r="BS71" s="19" t="s">
        <v>26</v>
      </c>
      <c r="BT71" s="14"/>
      <c r="BU71" s="14"/>
    </row>
    <row r="72" spans="2:73" ht="15" customHeight="1" x14ac:dyDescent="0.25">
      <c r="B72" s="34" t="str">
        <f>IF(BH72=0,IF(ISBLANK(BI72)=TRUE,"",BI72),IF(BH72=999,IF(ISBLANK(BS72)=TRUE,"",BS72),"&lt;MergeCellMark&gt;"))</f>
        <v>W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 t="str">
        <f>IF(BH72=IF(ISBLANK(BK10),6,10),BI72,IF(ISBLANK(BL72)=TRUE,"&lt;MergeCellMark&gt;",BL72))</f>
        <v>801</v>
      </c>
      <c r="P72" s="34"/>
      <c r="Q72" s="34"/>
      <c r="R72" s="34"/>
      <c r="S72" s="34"/>
      <c r="T72" s="34"/>
      <c r="U72" s="34"/>
      <c r="V72" s="34"/>
      <c r="W72" s="34" t="str">
        <f>IF(BH72=14,BI72,IF(OR(ISBLANK(BM72),ISBLANK(BL10)),"&lt;MergeCellMark&gt;",BM72))</f>
        <v>80149</v>
      </c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1" t="str">
        <f>IF(BH72&lt;BJ10,"&lt;MergeCellMark&gt;",IF(ISBLANK(BN72)=TRUE,"",BN72))</f>
        <v/>
      </c>
      <c r="AJ72" s="16" t="str">
        <f>IF(BH72&lt;BJ10,"&lt;MergeCellMark&gt;",IF(ISBLANK(BO72)=TRUE,"",BO72))</f>
        <v>4120</v>
      </c>
      <c r="AK72" s="16" t="str">
        <f>IF(BH72&lt;BJ10,"&lt;MergeCellMark&gt;",IF(ISBLANK(BP72)=TRUE,"",BP72))</f>
        <v/>
      </c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 t="s">
        <v>21</v>
      </c>
      <c r="AW72" s="30" t="s">
        <v>80</v>
      </c>
      <c r="AX72" s="22">
        <f>IF(ISBLANK(BJ72)=TRUE,"&lt;brak&gt;",BJ72)</f>
        <v>2130.2800000000002</v>
      </c>
      <c r="AY72" s="23">
        <v>1420.2</v>
      </c>
      <c r="AZ72" s="23">
        <v>0</v>
      </c>
      <c r="BA72" s="11" t="str">
        <f t="shared" si="9"/>
        <v>66,67%</v>
      </c>
      <c r="BB72" s="24">
        <v>710.08</v>
      </c>
      <c r="BC72" s="24">
        <v>0</v>
      </c>
      <c r="BD72" s="24">
        <v>0</v>
      </c>
      <c r="BE72" s="24">
        <v>0</v>
      </c>
      <c r="BF72" s="24">
        <v>0</v>
      </c>
      <c r="BG72" s="24">
        <v>0</v>
      </c>
      <c r="BH72" s="25">
        <v>999</v>
      </c>
      <c r="BI72" s="8"/>
      <c r="BJ72" s="26">
        <v>2130.2800000000002</v>
      </c>
      <c r="BK72" s="26">
        <v>66.667292562480057</v>
      </c>
      <c r="BL72" s="7" t="s">
        <v>23</v>
      </c>
      <c r="BM72" s="14" t="s">
        <v>54</v>
      </c>
      <c r="BN72" s="18"/>
      <c r="BO72" s="18" t="s">
        <v>30</v>
      </c>
      <c r="BP72" s="14"/>
      <c r="BQ72" s="14" t="b">
        <v>0</v>
      </c>
      <c r="BR72" s="14"/>
      <c r="BS72" s="19" t="s">
        <v>26</v>
      </c>
      <c r="BT72" s="14"/>
      <c r="BU72" s="14"/>
    </row>
    <row r="73" spans="2:73" ht="15" customHeight="1" x14ac:dyDescent="0.25">
      <c r="B73" s="34" t="str">
        <f>IF(BH73=0,IF(ISBLANK(BI73)=TRUE,"",BI73),IF(BH73=999,IF(ISBLANK(BS73)=TRUE,"",BS73),"&lt;MergeCellMark&gt;"))</f>
        <v>W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 t="str">
        <f>IF(BH73=IF(ISBLANK(BK10),6,10),BI73,IF(ISBLANK(BL73)=TRUE,"&lt;MergeCellMark&gt;",BL73))</f>
        <v>801</v>
      </c>
      <c r="P73" s="34"/>
      <c r="Q73" s="34"/>
      <c r="R73" s="34"/>
      <c r="S73" s="34"/>
      <c r="T73" s="34"/>
      <c r="U73" s="34"/>
      <c r="V73" s="34"/>
      <c r="W73" s="34" t="str">
        <f>IF(BH73=14,BI73,IF(OR(ISBLANK(BM73),ISBLANK(BL10)),"&lt;MergeCellMark&gt;",BM73))</f>
        <v>80149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1" t="str">
        <f>IF(BH73&lt;BJ10,"&lt;MergeCellMark&gt;",IF(ISBLANK(BN73)=TRUE,"",BN73))</f>
        <v/>
      </c>
      <c r="AJ73" s="16" t="str">
        <f>IF(BH73&lt;BJ10,"&lt;MergeCellMark&gt;",IF(ISBLANK(BO73)=TRUE,"",BO73))</f>
        <v>4790</v>
      </c>
      <c r="AK73" s="16" t="str">
        <f>IF(BH73&lt;BJ10,"&lt;MergeCellMark&gt;",IF(ISBLANK(BP73)=TRUE,"",BP73))</f>
        <v/>
      </c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 t="s">
        <v>21</v>
      </c>
      <c r="AW73" s="16" t="s">
        <v>98</v>
      </c>
      <c r="AX73" s="22">
        <f>IF(ISBLANK(BJ73)=TRUE,"&lt;brak&gt;",BJ73)</f>
        <v>69873.460000000006</v>
      </c>
      <c r="AY73" s="23">
        <v>46582.3</v>
      </c>
      <c r="AZ73" s="23">
        <v>0</v>
      </c>
      <c r="BA73" s="11" t="str">
        <f t="shared" si="9"/>
        <v>66,67%</v>
      </c>
      <c r="BB73" s="24">
        <v>23291.16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5">
        <v>999</v>
      </c>
      <c r="BI73" s="8"/>
      <c r="BJ73" s="26">
        <v>69873.460000000006</v>
      </c>
      <c r="BK73" s="26">
        <v>66.666657125609632</v>
      </c>
      <c r="BL73" s="7" t="s">
        <v>23</v>
      </c>
      <c r="BM73" s="14" t="s">
        <v>54</v>
      </c>
      <c r="BN73" s="18"/>
      <c r="BO73" s="18" t="s">
        <v>48</v>
      </c>
      <c r="BP73" s="14"/>
      <c r="BQ73" s="14" t="b">
        <v>0</v>
      </c>
      <c r="BR73" s="14"/>
      <c r="BS73" s="19" t="s">
        <v>26</v>
      </c>
      <c r="BT73" s="14"/>
      <c r="BU73" s="14"/>
    </row>
    <row r="74" spans="2:7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32" t="s">
        <v>107</v>
      </c>
      <c r="AX74" s="22"/>
      <c r="AY74" s="23"/>
      <c r="AZ74" s="23"/>
      <c r="BA74" s="11"/>
      <c r="BB74" s="24"/>
      <c r="BC74" s="24"/>
      <c r="BD74" s="24"/>
      <c r="BE74" s="24"/>
      <c r="BF74" s="24"/>
      <c r="BG74" s="24"/>
      <c r="BH74" s="25"/>
      <c r="BI74" s="8"/>
      <c r="BJ74" s="26"/>
      <c r="BK74" s="26"/>
      <c r="BL74" s="7"/>
      <c r="BM74" s="14"/>
      <c r="BN74" s="18"/>
      <c r="BO74" s="18"/>
      <c r="BP74" s="14"/>
      <c r="BQ74" s="14"/>
      <c r="BR74" s="14"/>
      <c r="BS74" s="19"/>
      <c r="BT74" s="14"/>
      <c r="BU74" s="14"/>
    </row>
    <row r="75" spans="2:73" ht="15" customHeight="1" x14ac:dyDescent="0.25">
      <c r="B75" s="34" t="str">
        <f>IF(BH75=0,IF(ISBLANK(BI75)=TRUE,"",BI75),IF(BH75=999,IF(ISBLANK(BS75)=TRUE,"",BS75),"&lt;MergeCellMark&gt;"))</f>
        <v>W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 t="str">
        <f>IF(BH75=IF(ISBLANK(BK10),6,10),BI75,IF(ISBLANK(BL75)=TRUE,"&lt;MergeCellMark&gt;",BL75))</f>
        <v>801</v>
      </c>
      <c r="P75" s="34"/>
      <c r="Q75" s="34"/>
      <c r="R75" s="34"/>
      <c r="S75" s="34"/>
      <c r="T75" s="34"/>
      <c r="U75" s="34"/>
      <c r="V75" s="34"/>
      <c r="W75" s="34" t="str">
        <f>IF(BH75=14,BI75,IF(OR(ISBLANK(BM75),ISBLANK(BL10)),"&lt;MergeCellMark&gt;",BM75))</f>
        <v>80150</v>
      </c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1" t="str">
        <f>IF(BH75&lt;BJ10,"&lt;MergeCellMark&gt;",IF(ISBLANK(BN75)=TRUE,"",BN75))</f>
        <v/>
      </c>
      <c r="AJ75" s="16" t="str">
        <f>IF(BH75&lt;BJ10,"&lt;MergeCellMark&gt;",IF(ISBLANK(BO75)=TRUE,"",BO75))</f>
        <v>4110</v>
      </c>
      <c r="AK75" s="16" t="str">
        <f>IF(BH75&lt;BJ10,"&lt;MergeCellMark&gt;",IF(ISBLANK(BP75)=TRUE,"",BP75))</f>
        <v/>
      </c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 t="s">
        <v>21</v>
      </c>
      <c r="AW75" s="30" t="s">
        <v>79</v>
      </c>
      <c r="AX75" s="22">
        <f>IF(ISBLANK(BJ75)=TRUE,"&lt;brak&gt;",BJ75)</f>
        <v>5803.19</v>
      </c>
      <c r="AY75" s="23">
        <v>3868.78</v>
      </c>
      <c r="AZ75" s="23">
        <v>0</v>
      </c>
      <c r="BA75" s="11" t="str">
        <f t="shared" si="9"/>
        <v>66,67%</v>
      </c>
      <c r="BB75" s="24">
        <v>1934.41</v>
      </c>
      <c r="BC75" s="24">
        <v>0</v>
      </c>
      <c r="BD75" s="24">
        <v>0</v>
      </c>
      <c r="BE75" s="24">
        <v>0</v>
      </c>
      <c r="BF75" s="24">
        <v>0</v>
      </c>
      <c r="BG75" s="24">
        <v>0</v>
      </c>
      <c r="BH75" s="25">
        <v>999</v>
      </c>
      <c r="BI75" s="8"/>
      <c r="BJ75" s="26">
        <v>5803.19</v>
      </c>
      <c r="BK75" s="26">
        <v>66.666436907976475</v>
      </c>
      <c r="BL75" s="7" t="s">
        <v>23</v>
      </c>
      <c r="BM75" s="14" t="s">
        <v>55</v>
      </c>
      <c r="BN75" s="18"/>
      <c r="BO75" s="18" t="s">
        <v>29</v>
      </c>
      <c r="BP75" s="14"/>
      <c r="BQ75" s="14" t="b">
        <v>0</v>
      </c>
      <c r="BR75" s="14"/>
      <c r="BS75" s="19" t="s">
        <v>26</v>
      </c>
      <c r="BT75" s="14"/>
      <c r="BU75" s="14"/>
    </row>
    <row r="76" spans="2:73" ht="15" customHeight="1" x14ac:dyDescent="0.25">
      <c r="B76" s="34" t="str">
        <f>IF(BH76=0,IF(ISBLANK(BI76)=TRUE,"",BI76),IF(BH76=999,IF(ISBLANK(BS76)=TRUE,"",BS76),"&lt;MergeCellMark&gt;"))</f>
        <v>W</v>
      </c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 t="str">
        <f>IF(BH76=IF(ISBLANK(BK10),6,10),BI76,IF(ISBLANK(BL76)=TRUE,"&lt;MergeCellMark&gt;",BL76))</f>
        <v>801</v>
      </c>
      <c r="P76" s="34"/>
      <c r="Q76" s="34"/>
      <c r="R76" s="34"/>
      <c r="S76" s="34"/>
      <c r="T76" s="34"/>
      <c r="U76" s="34"/>
      <c r="V76" s="34"/>
      <c r="W76" s="34" t="str">
        <f>IF(BH76=14,BI76,IF(OR(ISBLANK(BM76),ISBLANK(BL10)),"&lt;MergeCellMark&gt;",BM76))</f>
        <v>80150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1" t="str">
        <f>IF(BH76&lt;BJ10,"&lt;MergeCellMark&gt;",IF(ISBLANK(BN76)=TRUE,"",BN76))</f>
        <v/>
      </c>
      <c r="AJ76" s="16" t="str">
        <f>IF(BH76&lt;BJ10,"&lt;MergeCellMark&gt;",IF(ISBLANK(BO76)=TRUE,"",BO76))</f>
        <v>4120</v>
      </c>
      <c r="AK76" s="16" t="str">
        <f>IF(BH76&lt;BJ10,"&lt;MergeCellMark&gt;",IF(ISBLANK(BP76)=TRUE,"",BP76))</f>
        <v/>
      </c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 t="s">
        <v>21</v>
      </c>
      <c r="AW76" s="30" t="s">
        <v>80</v>
      </c>
      <c r="AX76" s="22">
        <f>IF(ISBLANK(BJ76)=TRUE,"&lt;brak&gt;",BJ76)</f>
        <v>40717.14</v>
      </c>
      <c r="AY76" s="23">
        <v>24581.64</v>
      </c>
      <c r="AZ76" s="23">
        <v>0</v>
      </c>
      <c r="BA76" s="11" t="str">
        <f t="shared" si="9"/>
        <v>60,37%</v>
      </c>
      <c r="BB76" s="24">
        <v>16135.5</v>
      </c>
      <c r="BC76" s="24">
        <v>0</v>
      </c>
      <c r="BD76" s="24">
        <v>0</v>
      </c>
      <c r="BE76" s="24">
        <v>0</v>
      </c>
      <c r="BF76" s="24">
        <v>0</v>
      </c>
      <c r="BG76" s="24">
        <v>0</v>
      </c>
      <c r="BH76" s="25">
        <v>999</v>
      </c>
      <c r="BI76" s="8"/>
      <c r="BJ76" s="26">
        <v>40717.14</v>
      </c>
      <c r="BK76" s="26">
        <v>60.371725519032033</v>
      </c>
      <c r="BL76" s="7" t="s">
        <v>23</v>
      </c>
      <c r="BM76" s="14" t="s">
        <v>55</v>
      </c>
      <c r="BN76" s="18"/>
      <c r="BO76" s="18" t="s">
        <v>30</v>
      </c>
      <c r="BP76" s="14"/>
      <c r="BQ76" s="14" t="b">
        <v>0</v>
      </c>
      <c r="BR76" s="14"/>
      <c r="BS76" s="19" t="s">
        <v>26</v>
      </c>
      <c r="BT76" s="14"/>
      <c r="BU76" s="14"/>
    </row>
    <row r="77" spans="2:73" ht="15" customHeight="1" x14ac:dyDescent="0.25">
      <c r="B77" s="34" t="str">
        <f>IF(BH77=0,IF(ISBLANK(BI77)=TRUE,"",BI77),IF(BH77=999,IF(ISBLANK(BS77)=TRUE,"",BS77),"&lt;MergeCellMark&gt;"))</f>
        <v>W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 t="str">
        <f>IF(BH77=IF(ISBLANK(BK10),6,10),BI77,IF(ISBLANK(BL77)=TRUE,"&lt;MergeCellMark&gt;",BL77))</f>
        <v>801</v>
      </c>
      <c r="P77" s="34"/>
      <c r="Q77" s="34"/>
      <c r="R77" s="34"/>
      <c r="S77" s="34"/>
      <c r="T77" s="34"/>
      <c r="U77" s="34"/>
      <c r="V77" s="34"/>
      <c r="W77" s="34" t="str">
        <f>IF(BH77=14,BI77,IF(OR(ISBLANK(BM77),ISBLANK(BL10)),"&lt;MergeCellMark&gt;",BM77))</f>
        <v>80150</v>
      </c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1" t="str">
        <f>IF(BH77&lt;BJ10,"&lt;MergeCellMark&gt;",IF(ISBLANK(BN77)=TRUE,"",BN77))</f>
        <v/>
      </c>
      <c r="AJ77" s="16" t="str">
        <f>IF(BH77&lt;BJ10,"&lt;MergeCellMark&gt;",IF(ISBLANK(BO77)=TRUE,"",BO77))</f>
        <v>4790</v>
      </c>
      <c r="AK77" s="16" t="str">
        <f>IF(BH77&lt;BJ10,"&lt;MergeCellMark&gt;",IF(ISBLANK(BP77)=TRUE,"",BP77))</f>
        <v/>
      </c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 t="s">
        <v>21</v>
      </c>
      <c r="AW77" s="16" t="s">
        <v>98</v>
      </c>
      <c r="AX77" s="22">
        <f>IF(ISBLANK(BJ77)=TRUE,"&lt;brak&gt;",BJ77)</f>
        <v>190344.87</v>
      </c>
      <c r="AY77" s="23">
        <v>126896.58</v>
      </c>
      <c r="AZ77" s="23">
        <v>0</v>
      </c>
      <c r="BA77" s="11" t="str">
        <f t="shared" si="9"/>
        <v>66,67%</v>
      </c>
      <c r="BB77" s="24">
        <v>63448.29</v>
      </c>
      <c r="BC77" s="24">
        <v>0</v>
      </c>
      <c r="BD77" s="24">
        <v>0</v>
      </c>
      <c r="BE77" s="24">
        <v>0</v>
      </c>
      <c r="BF77" s="24">
        <v>0</v>
      </c>
      <c r="BG77" s="24">
        <v>0</v>
      </c>
      <c r="BH77" s="25">
        <v>999</v>
      </c>
      <c r="BI77" s="8"/>
      <c r="BJ77" s="26">
        <v>190344.87</v>
      </c>
      <c r="BK77" s="26">
        <v>66.666666666666671</v>
      </c>
      <c r="BL77" s="7" t="s">
        <v>23</v>
      </c>
      <c r="BM77" s="14" t="s">
        <v>55</v>
      </c>
      <c r="BN77" s="18"/>
      <c r="BO77" s="18" t="s">
        <v>48</v>
      </c>
      <c r="BP77" s="14"/>
      <c r="BQ77" s="14" t="b">
        <v>0</v>
      </c>
      <c r="BR77" s="14"/>
      <c r="BS77" s="19" t="s">
        <v>26</v>
      </c>
      <c r="BT77" s="14"/>
      <c r="BU77" s="14"/>
    </row>
    <row r="78" spans="2:7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32" t="s">
        <v>108</v>
      </c>
      <c r="AX78" s="22"/>
      <c r="AY78" s="23"/>
      <c r="AZ78" s="23"/>
      <c r="BA78" s="11"/>
      <c r="BB78" s="24"/>
      <c r="BC78" s="24"/>
      <c r="BD78" s="24"/>
      <c r="BE78" s="24"/>
      <c r="BF78" s="24"/>
      <c r="BG78" s="24"/>
      <c r="BH78" s="25"/>
      <c r="BI78" s="8"/>
      <c r="BJ78" s="26"/>
      <c r="BK78" s="26"/>
      <c r="BL78" s="7"/>
      <c r="BM78" s="14"/>
      <c r="BN78" s="18"/>
      <c r="BO78" s="18"/>
      <c r="BP78" s="14"/>
      <c r="BQ78" s="14"/>
      <c r="BR78" s="14"/>
      <c r="BS78" s="19"/>
      <c r="BT78" s="14"/>
      <c r="BU78" s="14"/>
    </row>
    <row r="79" spans="2:73" ht="15" customHeight="1" x14ac:dyDescent="0.25">
      <c r="B79" s="34" t="str">
        <f>IF(BH79=0,IF(ISBLANK(BI79)=TRUE,"",BI79),IF(BH79=999,IF(ISBLANK(BS79)=TRUE,"",BS79),"&lt;MergeCellMark&gt;"))</f>
        <v>W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 t="str">
        <f>IF(BH79=IF(ISBLANK(BK10),6,10),BI79,IF(ISBLANK(BL79)=TRUE,"&lt;MergeCellMark&gt;",BL79))</f>
        <v>801</v>
      </c>
      <c r="P79" s="34"/>
      <c r="Q79" s="34"/>
      <c r="R79" s="34"/>
      <c r="S79" s="34"/>
      <c r="T79" s="34"/>
      <c r="U79" s="34"/>
      <c r="V79" s="34"/>
      <c r="W79" s="34" t="str">
        <f>IF(BH79=14,BI79,IF(OR(ISBLANK(BM79),ISBLANK(BL10)),"&lt;MergeCellMark&gt;",BM79))</f>
        <v>80153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1" t="str">
        <f>IF(BH79&lt;BJ10,"&lt;MergeCellMark&gt;",IF(ISBLANK(BN79)=TRUE,"",BN79))</f>
        <v/>
      </c>
      <c r="AJ79" s="16" t="str">
        <f>IF(BH79&lt;BJ10,"&lt;MergeCellMark&gt;",IF(ISBLANK(BO79)=TRUE,"",BO79))</f>
        <v>4240</v>
      </c>
      <c r="AK79" s="16" t="str">
        <f>IF(BH79&lt;BJ10,"&lt;MergeCellMark&gt;",IF(ISBLANK(BP79)=TRUE,"",BP79))</f>
        <v/>
      </c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 t="s">
        <v>21</v>
      </c>
      <c r="AW79" s="16" t="s">
        <v>85</v>
      </c>
      <c r="AX79" s="22">
        <f>IF(ISBLANK(BJ79)=TRUE,"&lt;brak&gt;",BJ79)</f>
        <v>15830.5</v>
      </c>
      <c r="AY79" s="23">
        <v>15830.5</v>
      </c>
      <c r="AZ79" s="23">
        <v>0</v>
      </c>
      <c r="BA79" s="11" t="str">
        <f t="shared" si="9"/>
        <v>100,00%</v>
      </c>
      <c r="BB79" s="24">
        <v>0</v>
      </c>
      <c r="BC79" s="24">
        <v>0</v>
      </c>
      <c r="BD79" s="24">
        <v>0</v>
      </c>
      <c r="BE79" s="24">
        <v>0</v>
      </c>
      <c r="BF79" s="24">
        <v>0</v>
      </c>
      <c r="BG79" s="24">
        <v>0</v>
      </c>
      <c r="BH79" s="25">
        <v>999</v>
      </c>
      <c r="BI79" s="8"/>
      <c r="BJ79" s="26">
        <v>15830.5</v>
      </c>
      <c r="BK79" s="26">
        <v>100</v>
      </c>
      <c r="BL79" s="7" t="s">
        <v>23</v>
      </c>
      <c r="BM79" s="14" t="s">
        <v>56</v>
      </c>
      <c r="BN79" s="18"/>
      <c r="BO79" s="18" t="s">
        <v>35</v>
      </c>
      <c r="BP79" s="14"/>
      <c r="BQ79" s="14" t="b">
        <v>0</v>
      </c>
      <c r="BR79" s="14"/>
      <c r="BS79" s="19" t="s">
        <v>26</v>
      </c>
      <c r="BT79" s="14"/>
      <c r="BU79" s="14"/>
    </row>
    <row r="80" spans="2:73" ht="15" customHeight="1" x14ac:dyDescent="0.25">
      <c r="B80" s="34" t="str">
        <f>IF(BH80=0,IF(ISBLANK(BI80)=TRUE,"",BI80),IF(BH80=999,IF(ISBLANK(BS80)=TRUE,"",BS80),"&lt;MergeCellMark&gt;"))</f>
        <v>W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 t="str">
        <f>IF(BH80=IF(ISBLANK(BK10),6,10),BI80,IF(ISBLANK(BL80)=TRUE,"&lt;MergeCellMark&gt;",BL80))</f>
        <v>801</v>
      </c>
      <c r="P80" s="34"/>
      <c r="Q80" s="34"/>
      <c r="R80" s="34"/>
      <c r="S80" s="34"/>
      <c r="T80" s="34"/>
      <c r="U80" s="34"/>
      <c r="V80" s="34"/>
      <c r="W80" s="34" t="str">
        <f>IF(BH80=14,BI80,IF(OR(ISBLANK(BM80),ISBLANK(BL10)),"&lt;MergeCellMark&gt;",BM80))</f>
        <v>80153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1" t="str">
        <f>IF(BH80&lt;BJ10,"&lt;MergeCellMark&gt;",IF(ISBLANK(BN80)=TRUE,"",BN80))</f>
        <v/>
      </c>
      <c r="AJ80" s="16" t="str">
        <f>IF(BH80&lt;BJ10,"&lt;MergeCellMark&gt;",IF(ISBLANK(BO80)=TRUE,"",BO80))</f>
        <v>4350</v>
      </c>
      <c r="AK80" s="16" t="str">
        <f>IF(BH80&lt;BJ10,"&lt;MergeCellMark&gt;",IF(ISBLANK(BP80)=TRUE,"",BP80))</f>
        <v/>
      </c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 t="s">
        <v>21</v>
      </c>
      <c r="AW80" s="16" t="s">
        <v>101</v>
      </c>
      <c r="AX80" s="22">
        <f>IF(ISBLANK(BJ80)=TRUE,"&lt;brak&gt;",BJ80)</f>
        <v>1931.02</v>
      </c>
      <c r="AY80" s="23">
        <v>1905.7</v>
      </c>
      <c r="AZ80" s="23">
        <v>0</v>
      </c>
      <c r="BA80" s="11" t="str">
        <f t="shared" si="9"/>
        <v>98,69%</v>
      </c>
      <c r="BB80" s="24">
        <v>25.32</v>
      </c>
      <c r="BC80" s="24">
        <v>0</v>
      </c>
      <c r="BD80" s="24">
        <v>0</v>
      </c>
      <c r="BE80" s="24">
        <v>0</v>
      </c>
      <c r="BF80" s="24">
        <v>0</v>
      </c>
      <c r="BG80" s="24">
        <v>0</v>
      </c>
      <c r="BH80" s="25">
        <v>999</v>
      </c>
      <c r="BI80" s="8"/>
      <c r="BJ80" s="26">
        <v>1931.02</v>
      </c>
      <c r="BK80" s="26">
        <v>98.688775880104814</v>
      </c>
      <c r="BL80" s="7" t="s">
        <v>23</v>
      </c>
      <c r="BM80" s="14" t="s">
        <v>56</v>
      </c>
      <c r="BN80" s="18"/>
      <c r="BO80" s="18" t="s">
        <v>57</v>
      </c>
      <c r="BP80" s="14"/>
      <c r="BQ80" s="14" t="b">
        <v>0</v>
      </c>
      <c r="BR80" s="14"/>
      <c r="BS80" s="19" t="s">
        <v>26</v>
      </c>
      <c r="BT80" s="14"/>
      <c r="BU80" s="14"/>
    </row>
    <row r="81" spans="2:7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32" t="s">
        <v>109</v>
      </c>
      <c r="AX81" s="22"/>
      <c r="AY81" s="23"/>
      <c r="AZ81" s="23"/>
      <c r="BA81" s="11"/>
      <c r="BB81" s="24"/>
      <c r="BC81" s="24"/>
      <c r="BD81" s="24"/>
      <c r="BE81" s="24"/>
      <c r="BF81" s="24"/>
      <c r="BG81" s="24"/>
      <c r="BH81" s="25"/>
      <c r="BI81" s="8"/>
      <c r="BJ81" s="26"/>
      <c r="BK81" s="26"/>
      <c r="BL81" s="7"/>
      <c r="BM81" s="14"/>
      <c r="BN81" s="18"/>
      <c r="BO81" s="18"/>
      <c r="BP81" s="14"/>
      <c r="BQ81" s="14"/>
      <c r="BR81" s="14"/>
      <c r="BS81" s="19"/>
      <c r="BT81" s="14"/>
      <c r="BU81" s="14"/>
    </row>
    <row r="82" spans="2:73" ht="15" customHeight="1" x14ac:dyDescent="0.25">
      <c r="B82" s="34" t="str">
        <f>IF(BH82=0,IF(ISBLANK(BI82)=TRUE,"",BI82),IF(BH82=999,IF(ISBLANK(BS82)=TRUE,"",BS82),"&lt;MergeCellMark&gt;"))</f>
        <v>W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 t="str">
        <f>IF(BH82=IF(ISBLANK(BK10),6,10),BI82,IF(ISBLANK(BL82)=TRUE,"&lt;MergeCellMark&gt;",BL82))</f>
        <v>801</v>
      </c>
      <c r="P82" s="34"/>
      <c r="Q82" s="34"/>
      <c r="R82" s="34"/>
      <c r="S82" s="34"/>
      <c r="T82" s="34"/>
      <c r="U82" s="34"/>
      <c r="V82" s="34"/>
      <c r="W82" s="34" t="str">
        <f>IF(BH82=14,BI82,IF(OR(ISBLANK(BM82),ISBLANK(BL10)),"&lt;MergeCellMark&gt;",BM82))</f>
        <v>80195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1" t="str">
        <f>IF(BH82&lt;BJ10,"&lt;MergeCellMark&gt;",IF(ISBLANK(BN82)=TRUE,"",BN82))</f>
        <v/>
      </c>
      <c r="AJ82" s="16" t="str">
        <f>IF(BH82&lt;BJ10,"&lt;MergeCellMark&gt;",IF(ISBLANK(BO82)=TRUE,"",BO82))</f>
        <v>4117</v>
      </c>
      <c r="AK82" s="16" t="str">
        <f>IF(BH82&lt;BJ10,"&lt;MergeCellMark&gt;",IF(ISBLANK(BP82)=TRUE,"",BP82))</f>
        <v/>
      </c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 t="s">
        <v>21</v>
      </c>
      <c r="AW82" s="30" t="s">
        <v>110</v>
      </c>
      <c r="AX82" s="22">
        <f>IF(ISBLANK(BJ82)=TRUE,"&lt;brak&gt;",BJ82)</f>
        <v>15674.91</v>
      </c>
      <c r="AY82" s="23">
        <v>9170.43</v>
      </c>
      <c r="AZ82" s="23">
        <v>0</v>
      </c>
      <c r="BA82" s="11" t="str">
        <f t="shared" si="9"/>
        <v>58,50%</v>
      </c>
      <c r="BB82" s="24">
        <v>6504.48</v>
      </c>
      <c r="BC82" s="24">
        <v>0</v>
      </c>
      <c r="BD82" s="24">
        <v>0</v>
      </c>
      <c r="BE82" s="24">
        <v>0</v>
      </c>
      <c r="BF82" s="24">
        <v>0</v>
      </c>
      <c r="BG82" s="24">
        <v>0</v>
      </c>
      <c r="BH82" s="25">
        <v>999</v>
      </c>
      <c r="BI82" s="8"/>
      <c r="BJ82" s="26">
        <v>15674.91</v>
      </c>
      <c r="BK82" s="26">
        <v>58.50387657728178</v>
      </c>
      <c r="BL82" s="7" t="s">
        <v>23</v>
      </c>
      <c r="BM82" s="14" t="s">
        <v>58</v>
      </c>
      <c r="BN82" s="18"/>
      <c r="BO82" s="18" t="s">
        <v>59</v>
      </c>
      <c r="BP82" s="14"/>
      <c r="BQ82" s="14" t="b">
        <v>0</v>
      </c>
      <c r="BR82" s="14"/>
      <c r="BS82" s="19" t="s">
        <v>26</v>
      </c>
      <c r="BT82" s="14"/>
      <c r="BU82" s="14"/>
    </row>
    <row r="83" spans="2:73" ht="15" customHeight="1" x14ac:dyDescent="0.25">
      <c r="B83" s="34" t="str">
        <f>IF(BH83=0,IF(ISBLANK(BI83)=TRUE,"",BI83),IF(BH83=999,IF(ISBLANK(BS83)=TRUE,"",BS83),"&lt;MergeCellMark&gt;"))</f>
        <v>W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 t="str">
        <f>IF(BH83=IF(ISBLANK(BK10),6,10),BI83,IF(ISBLANK(BL83)=TRUE,"&lt;MergeCellMark&gt;",BL83))</f>
        <v>801</v>
      </c>
      <c r="P83" s="34"/>
      <c r="Q83" s="34"/>
      <c r="R83" s="34"/>
      <c r="S83" s="34"/>
      <c r="T83" s="34"/>
      <c r="U83" s="34"/>
      <c r="V83" s="34"/>
      <c r="W83" s="34" t="str">
        <f>IF(BH83=14,BI83,IF(OR(ISBLANK(BM83),ISBLANK(BL10)),"&lt;MergeCellMark&gt;",BM83))</f>
        <v>80195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1" t="str">
        <f>IF(BH83&lt;BJ10,"&lt;MergeCellMark&gt;",IF(ISBLANK(BN83)=TRUE,"",BN83))</f>
        <v/>
      </c>
      <c r="AJ83" s="16" t="str">
        <f>IF(BH83&lt;BJ10,"&lt;MergeCellMark&gt;",IF(ISBLANK(BO83)=TRUE,"",BO83))</f>
        <v>4119</v>
      </c>
      <c r="AK83" s="16" t="str">
        <f>IF(BH83&lt;BJ10,"&lt;MergeCellMark&gt;",IF(ISBLANK(BP83)=TRUE,"",BP83))</f>
        <v/>
      </c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 t="s">
        <v>21</v>
      </c>
      <c r="AW83" s="33" t="s">
        <v>111</v>
      </c>
      <c r="AX83" s="22">
        <f>IF(ISBLANK(BJ83)=TRUE,"&lt;brak&gt;",BJ83)</f>
        <v>1716.58</v>
      </c>
      <c r="AY83" s="23">
        <v>354.75</v>
      </c>
      <c r="AZ83" s="23">
        <v>0</v>
      </c>
      <c r="BA83" s="11" t="str">
        <f t="shared" si="9"/>
        <v>20,67%</v>
      </c>
      <c r="BB83" s="24">
        <v>1361.83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5">
        <v>999</v>
      </c>
      <c r="BI83" s="8"/>
      <c r="BJ83" s="26">
        <v>1716.58</v>
      </c>
      <c r="BK83" s="26">
        <v>20.666091880366778</v>
      </c>
      <c r="BL83" s="7" t="s">
        <v>23</v>
      </c>
      <c r="BM83" s="14" t="s">
        <v>58</v>
      </c>
      <c r="BN83" s="18"/>
      <c r="BO83" s="18" t="s">
        <v>60</v>
      </c>
      <c r="BP83" s="14"/>
      <c r="BQ83" s="14" t="b">
        <v>0</v>
      </c>
      <c r="BR83" s="14"/>
      <c r="BS83" s="19" t="s">
        <v>26</v>
      </c>
      <c r="BT83" s="14"/>
      <c r="BU83" s="14"/>
    </row>
    <row r="84" spans="2:73" ht="15" customHeight="1" x14ac:dyDescent="0.25">
      <c r="B84" s="34" t="str">
        <f>IF(BH84=0,IF(ISBLANK(BI84)=TRUE,"",BI84),IF(BH84=999,IF(ISBLANK(BS84)=TRUE,"",BS84),"&lt;MergeCellMark&gt;"))</f>
        <v>W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 t="str">
        <f>IF(BH84=IF(ISBLANK(BK10),6,10),BI84,IF(ISBLANK(BL84)=TRUE,"&lt;MergeCellMark&gt;",BL84))</f>
        <v>801</v>
      </c>
      <c r="P84" s="34"/>
      <c r="Q84" s="34"/>
      <c r="R84" s="34"/>
      <c r="S84" s="34"/>
      <c r="T84" s="34"/>
      <c r="U84" s="34"/>
      <c r="V84" s="34"/>
      <c r="W84" s="34" t="str">
        <f>IF(BH84=14,BI84,IF(OR(ISBLANK(BM84),ISBLANK(BL10)),"&lt;MergeCellMark&gt;",BM84))</f>
        <v>80195</v>
      </c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1" t="str">
        <f>IF(BH84&lt;BJ10,"&lt;MergeCellMark&gt;",IF(ISBLANK(BN84)=TRUE,"",BN84))</f>
        <v/>
      </c>
      <c r="AJ84" s="16" t="str">
        <f>IF(BH84&lt;BJ10,"&lt;MergeCellMark&gt;",IF(ISBLANK(BO84)=TRUE,"",BO84))</f>
        <v>4127</v>
      </c>
      <c r="AK84" s="16" t="str">
        <f>IF(BH84&lt;BJ10,"&lt;MergeCellMark&gt;",IF(ISBLANK(BP84)=TRUE,"",BP84))</f>
        <v/>
      </c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 t="s">
        <v>21</v>
      </c>
      <c r="AW84" s="33" t="s">
        <v>112</v>
      </c>
      <c r="AX84" s="22">
        <f>IF(ISBLANK(BJ84)=TRUE,"&lt;brak&gt;",BJ84)</f>
        <v>2250.4299999999998</v>
      </c>
      <c r="AY84" s="23">
        <v>1091.28</v>
      </c>
      <c r="AZ84" s="23">
        <v>0</v>
      </c>
      <c r="BA84" s="11" t="str">
        <f t="shared" si="9"/>
        <v>48,49%</v>
      </c>
      <c r="BB84" s="24">
        <v>1159.1500000000001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5">
        <v>999</v>
      </c>
      <c r="BI84" s="8"/>
      <c r="BJ84" s="26">
        <v>2250.4299999999998</v>
      </c>
      <c r="BK84" s="26">
        <v>48.492065960727501</v>
      </c>
      <c r="BL84" s="7" t="s">
        <v>23</v>
      </c>
      <c r="BM84" s="14" t="s">
        <v>58</v>
      </c>
      <c r="BN84" s="18"/>
      <c r="BO84" s="18" t="s">
        <v>61</v>
      </c>
      <c r="BP84" s="14"/>
      <c r="BQ84" s="14" t="b">
        <v>0</v>
      </c>
      <c r="BR84" s="14"/>
      <c r="BS84" s="19" t="s">
        <v>26</v>
      </c>
      <c r="BT84" s="14"/>
      <c r="BU84" s="14"/>
    </row>
    <row r="85" spans="2:73" ht="15" customHeight="1" x14ac:dyDescent="0.25">
      <c r="B85" s="34" t="str">
        <f t="shared" ref="B85:B102" si="10">IF(BH85=0,IF(ISBLANK(BI85)=TRUE,"",BI85),IF(BH85=999,IF(ISBLANK(BS85)=TRUE,"",BS85),"&lt;MergeCellMark&gt;"))</f>
        <v>W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 t="str">
        <f>IF(BH85=IF(ISBLANK(BK10),6,10),BI85,IF(ISBLANK(BL85)=TRUE,"&lt;MergeCellMark&gt;",BL85))</f>
        <v>801</v>
      </c>
      <c r="P85" s="34"/>
      <c r="Q85" s="34"/>
      <c r="R85" s="34"/>
      <c r="S85" s="34"/>
      <c r="T85" s="34"/>
      <c r="U85" s="34"/>
      <c r="V85" s="34"/>
      <c r="W85" s="34" t="str">
        <f>IF(BH85=14,BI85,IF(OR(ISBLANK(BM85),ISBLANK(BL10)),"&lt;MergeCellMark&gt;",BM85))</f>
        <v>80195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1" t="str">
        <f>IF(BH85&lt;BJ10,"&lt;MergeCellMark&gt;",IF(ISBLANK(BN85)=TRUE,"",BN85))</f>
        <v/>
      </c>
      <c r="AJ85" s="16" t="str">
        <f>IF(BH85&lt;BJ10,"&lt;MergeCellMark&gt;",IF(ISBLANK(BO85)=TRUE,"",BO85))</f>
        <v>4129</v>
      </c>
      <c r="AK85" s="16" t="str">
        <f>IF(BH85&lt;BJ10,"&lt;MergeCellMark&gt;",IF(ISBLANK(BP85)=TRUE,"",BP85))</f>
        <v/>
      </c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 t="s">
        <v>21</v>
      </c>
      <c r="AW85" s="30" t="s">
        <v>113</v>
      </c>
      <c r="AX85" s="22">
        <f t="shared" ref="AX85:AX103" si="11">IF(ISBLANK(BJ85)=TRUE,"&lt;brak&gt;",BJ85)</f>
        <v>247.01</v>
      </c>
      <c r="AY85" s="23">
        <v>115.69</v>
      </c>
      <c r="AZ85" s="23">
        <v>0</v>
      </c>
      <c r="BA85" s="11" t="str">
        <f t="shared" si="9"/>
        <v>46,84%</v>
      </c>
      <c r="BB85" s="24">
        <v>131.32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5">
        <v>999</v>
      </c>
      <c r="BI85" s="8"/>
      <c r="BJ85" s="26">
        <v>247.01</v>
      </c>
      <c r="BK85" s="26">
        <v>46.836160479332818</v>
      </c>
      <c r="BL85" s="7" t="s">
        <v>23</v>
      </c>
      <c r="BM85" s="14" t="s">
        <v>58</v>
      </c>
      <c r="BN85" s="18"/>
      <c r="BO85" s="18" t="s">
        <v>62</v>
      </c>
      <c r="BP85" s="14"/>
      <c r="BQ85" s="14" t="b">
        <v>0</v>
      </c>
      <c r="BR85" s="14"/>
      <c r="BS85" s="19" t="s">
        <v>26</v>
      </c>
      <c r="BT85" s="14"/>
      <c r="BU85" s="14"/>
    </row>
    <row r="86" spans="2:73" ht="15" customHeight="1" x14ac:dyDescent="0.25">
      <c r="B86" s="34" t="str">
        <f t="shared" si="10"/>
        <v>W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 t="str">
        <f>IF(BH86=IF(ISBLANK(BK10),6,10),BI86,IF(ISBLANK(BL86)=TRUE,"&lt;MergeCellMark&gt;",BL86))</f>
        <v>801</v>
      </c>
      <c r="P86" s="34"/>
      <c r="Q86" s="34"/>
      <c r="R86" s="34"/>
      <c r="S86" s="34"/>
      <c r="T86" s="34"/>
      <c r="U86" s="34"/>
      <c r="V86" s="34"/>
      <c r="W86" s="34" t="str">
        <f>IF(BH86=14,BI86,IF(OR(ISBLANK(BM86),ISBLANK(BL10)),"&lt;MergeCellMark&gt;",BM86))</f>
        <v>80195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1" t="str">
        <f>IF(BH86&lt;BJ10,"&lt;MergeCellMark&gt;",IF(ISBLANK(BN86)=TRUE,"",BN86))</f>
        <v/>
      </c>
      <c r="AJ86" s="16" t="str">
        <f>IF(BH86&lt;BJ10,"&lt;MergeCellMark&gt;",IF(ISBLANK(BO86)=TRUE,"",BO86))</f>
        <v>4210</v>
      </c>
      <c r="AK86" s="16" t="str">
        <f>IF(BH86&lt;BJ10,"&lt;MergeCellMark&gt;",IF(ISBLANK(BP86)=TRUE,"",BP86))</f>
        <v/>
      </c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 t="s">
        <v>21</v>
      </c>
      <c r="AW86" s="30" t="s">
        <v>123</v>
      </c>
      <c r="AX86" s="22">
        <f t="shared" si="11"/>
        <v>38513</v>
      </c>
      <c r="AY86" s="23">
        <v>4264.22</v>
      </c>
      <c r="AZ86" s="23">
        <v>0</v>
      </c>
      <c r="BA86" s="11" t="str">
        <f t="shared" si="9"/>
        <v>11,07%</v>
      </c>
      <c r="BB86" s="24">
        <v>34248.78</v>
      </c>
      <c r="BC86" s="24">
        <v>0</v>
      </c>
      <c r="BD86" s="24">
        <v>0</v>
      </c>
      <c r="BE86" s="24">
        <v>0</v>
      </c>
      <c r="BF86" s="24">
        <v>0</v>
      </c>
      <c r="BG86" s="24">
        <v>0</v>
      </c>
      <c r="BH86" s="25">
        <v>999</v>
      </c>
      <c r="BI86" s="8"/>
      <c r="BJ86" s="26">
        <v>38513</v>
      </c>
      <c r="BK86" s="26">
        <v>11.072157453327447</v>
      </c>
      <c r="BL86" s="7" t="s">
        <v>23</v>
      </c>
      <c r="BM86" s="14" t="s">
        <v>58</v>
      </c>
      <c r="BN86" s="18"/>
      <c r="BO86" s="18" t="s">
        <v>33</v>
      </c>
      <c r="BP86" s="14"/>
      <c r="BQ86" s="14" t="b">
        <v>0</v>
      </c>
      <c r="BR86" s="14"/>
      <c r="BS86" s="19" t="s">
        <v>26</v>
      </c>
      <c r="BT86" s="14"/>
      <c r="BU86" s="14"/>
    </row>
    <row r="87" spans="2:73" ht="15" customHeight="1" x14ac:dyDescent="0.25">
      <c r="B87" s="34" t="str">
        <f t="shared" si="10"/>
        <v>W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 t="str">
        <f>IF(BH87=IF(ISBLANK(BK10),6,10),BI87,IF(ISBLANK(BL87)=TRUE,"&lt;MergeCellMark&gt;",BL87))</f>
        <v>801</v>
      </c>
      <c r="P87" s="34"/>
      <c r="Q87" s="34"/>
      <c r="R87" s="34"/>
      <c r="S87" s="34"/>
      <c r="T87" s="34"/>
      <c r="U87" s="34"/>
      <c r="V87" s="34"/>
      <c r="W87" s="34" t="str">
        <f>IF(BH87=14,BI87,IF(OR(ISBLANK(BM87),ISBLANK(BL10)),"&lt;MergeCellMark&gt;",BM87))</f>
        <v>80195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1" t="str">
        <f>IF(BH87&lt;BJ10,"&lt;MergeCellMark&gt;",IF(ISBLANK(BN87)=TRUE,"",BN87))</f>
        <v/>
      </c>
      <c r="AJ87" s="16" t="str">
        <f>IF(BH87&lt;BJ10,"&lt;MergeCellMark&gt;",IF(ISBLANK(BO87)=TRUE,"",BO87))</f>
        <v>4217</v>
      </c>
      <c r="AK87" s="16" t="str">
        <f>IF(BH87&lt;BJ10,"&lt;MergeCellMark&gt;",IF(ISBLANK(BP87)=TRUE,"",BP87))</f>
        <v/>
      </c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 t="s">
        <v>21</v>
      </c>
      <c r="AW87" s="30" t="s">
        <v>123</v>
      </c>
      <c r="AX87" s="22">
        <f t="shared" si="11"/>
        <v>1000</v>
      </c>
      <c r="AY87" s="23">
        <v>354.96</v>
      </c>
      <c r="AZ87" s="23">
        <v>0</v>
      </c>
      <c r="BA87" s="11" t="str">
        <f t="shared" si="9"/>
        <v>35,50%</v>
      </c>
      <c r="BB87" s="24">
        <v>645.04</v>
      </c>
      <c r="BC87" s="24">
        <v>0</v>
      </c>
      <c r="BD87" s="24">
        <v>0</v>
      </c>
      <c r="BE87" s="24">
        <v>0</v>
      </c>
      <c r="BF87" s="24">
        <v>0</v>
      </c>
      <c r="BG87" s="24">
        <v>0</v>
      </c>
      <c r="BH87" s="25">
        <v>999</v>
      </c>
      <c r="BI87" s="8"/>
      <c r="BJ87" s="26">
        <v>1000</v>
      </c>
      <c r="BK87" s="26">
        <v>35.496000000000002</v>
      </c>
      <c r="BL87" s="7" t="s">
        <v>23</v>
      </c>
      <c r="BM87" s="14" t="s">
        <v>58</v>
      </c>
      <c r="BN87" s="18"/>
      <c r="BO87" s="18" t="s">
        <v>63</v>
      </c>
      <c r="BP87" s="14"/>
      <c r="BQ87" s="14" t="b">
        <v>0</v>
      </c>
      <c r="BR87" s="14"/>
      <c r="BS87" s="19" t="s">
        <v>26</v>
      </c>
      <c r="BT87" s="14"/>
      <c r="BU87" s="14"/>
    </row>
    <row r="88" spans="2:73" ht="15" customHeight="1" x14ac:dyDescent="0.25">
      <c r="B88" s="34" t="str">
        <f t="shared" si="10"/>
        <v>W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 t="str">
        <f>IF(BH88=IF(ISBLANK(BK10),6,10),BI88,IF(ISBLANK(BL88)=TRUE,"&lt;MergeCellMark&gt;",BL88))</f>
        <v>801</v>
      </c>
      <c r="P88" s="34"/>
      <c r="Q88" s="34"/>
      <c r="R88" s="34"/>
      <c r="S88" s="34"/>
      <c r="T88" s="34"/>
      <c r="U88" s="34"/>
      <c r="V88" s="34"/>
      <c r="W88" s="34" t="str">
        <f>IF(BH88=14,BI88,IF(OR(ISBLANK(BM88),ISBLANK(BL10)),"&lt;MergeCellMark&gt;",BM88))</f>
        <v>80195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1" t="str">
        <f>IF(BH88&lt;BJ10,"&lt;MergeCellMark&gt;",IF(ISBLANK(BN88)=TRUE,"",BN88))</f>
        <v/>
      </c>
      <c r="AJ88" s="16" t="str">
        <f>IF(BH88&lt;BJ10,"&lt;MergeCellMark&gt;",IF(ISBLANK(BO88)=TRUE,"",BO88))</f>
        <v>4219</v>
      </c>
      <c r="AK88" s="16" t="str">
        <f>IF(BH88&lt;BJ10,"&lt;MergeCellMark&gt;",IF(ISBLANK(BP88)=TRUE,"",BP88))</f>
        <v/>
      </c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 t="s">
        <v>21</v>
      </c>
      <c r="AW88" s="30" t="s">
        <v>123</v>
      </c>
      <c r="AX88" s="22">
        <f t="shared" si="11"/>
        <v>300</v>
      </c>
      <c r="AY88" s="23">
        <v>41.76</v>
      </c>
      <c r="AZ88" s="23">
        <v>0</v>
      </c>
      <c r="BA88" s="11" t="str">
        <f t="shared" si="9"/>
        <v>13,92%</v>
      </c>
      <c r="BB88" s="24">
        <v>258.24</v>
      </c>
      <c r="BC88" s="24">
        <v>0</v>
      </c>
      <c r="BD88" s="24">
        <v>0</v>
      </c>
      <c r="BE88" s="24">
        <v>0</v>
      </c>
      <c r="BF88" s="24">
        <v>0</v>
      </c>
      <c r="BG88" s="24">
        <v>0</v>
      </c>
      <c r="BH88" s="25">
        <v>999</v>
      </c>
      <c r="BI88" s="8"/>
      <c r="BJ88" s="26">
        <v>300</v>
      </c>
      <c r="BK88" s="26">
        <v>13.92</v>
      </c>
      <c r="BL88" s="7" t="s">
        <v>23</v>
      </c>
      <c r="BM88" s="14" t="s">
        <v>58</v>
      </c>
      <c r="BN88" s="18"/>
      <c r="BO88" s="18" t="s">
        <v>64</v>
      </c>
      <c r="BP88" s="14"/>
      <c r="BQ88" s="14" t="b">
        <v>0</v>
      </c>
      <c r="BR88" s="14"/>
      <c r="BS88" s="19" t="s">
        <v>26</v>
      </c>
      <c r="BT88" s="14"/>
      <c r="BU88" s="14"/>
    </row>
    <row r="89" spans="2:73" ht="15" customHeight="1" x14ac:dyDescent="0.25">
      <c r="B89" s="34" t="str">
        <f t="shared" si="10"/>
        <v>W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 t="str">
        <f>IF(BH89=IF(ISBLANK(BK10),6,10),BI89,IF(ISBLANK(BL89)=TRUE,"&lt;MergeCellMark&gt;",BL89))</f>
        <v>801</v>
      </c>
      <c r="P89" s="34"/>
      <c r="Q89" s="34"/>
      <c r="R89" s="34"/>
      <c r="S89" s="34"/>
      <c r="T89" s="34"/>
      <c r="U89" s="34"/>
      <c r="V89" s="34"/>
      <c r="W89" s="34" t="str">
        <f>IF(BH89=14,BI89,IF(OR(ISBLANK(BM89),ISBLANK(BL10)),"&lt;MergeCellMark&gt;",BM89))</f>
        <v>80195</v>
      </c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1" t="str">
        <f>IF(BH89&lt;BJ10,"&lt;MergeCellMark&gt;",IF(ISBLANK(BN89)=TRUE,"",BN89))</f>
        <v/>
      </c>
      <c r="AJ89" s="16" t="str">
        <f>IF(BH89&lt;BJ10,"&lt;MergeCellMark&gt;",IF(ISBLANK(BO89)=TRUE,"",BO89))</f>
        <v>4240</v>
      </c>
      <c r="AK89" s="16" t="str">
        <f>IF(BH89&lt;BJ10,"&lt;MergeCellMark&gt;",IF(ISBLANK(BP89)=TRUE,"",BP89))</f>
        <v/>
      </c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 t="s">
        <v>21</v>
      </c>
      <c r="AW89" s="30" t="s">
        <v>124</v>
      </c>
      <c r="AX89" s="22">
        <f t="shared" si="11"/>
        <v>9261</v>
      </c>
      <c r="AY89" s="23">
        <v>3500</v>
      </c>
      <c r="AZ89" s="23">
        <v>0</v>
      </c>
      <c r="BA89" s="11" t="str">
        <f t="shared" si="9"/>
        <v>37,79%</v>
      </c>
      <c r="BB89" s="24">
        <v>5761</v>
      </c>
      <c r="BC89" s="24">
        <v>0</v>
      </c>
      <c r="BD89" s="24">
        <v>0</v>
      </c>
      <c r="BE89" s="24">
        <v>0</v>
      </c>
      <c r="BF89" s="24">
        <v>0</v>
      </c>
      <c r="BG89" s="24">
        <v>0</v>
      </c>
      <c r="BH89" s="25">
        <v>999</v>
      </c>
      <c r="BI89" s="8"/>
      <c r="BJ89" s="26">
        <v>9261</v>
      </c>
      <c r="BK89" s="26">
        <v>37.792894935752081</v>
      </c>
      <c r="BL89" s="7" t="s">
        <v>23</v>
      </c>
      <c r="BM89" s="14" t="s">
        <v>58</v>
      </c>
      <c r="BN89" s="18"/>
      <c r="BO89" s="18" t="s">
        <v>35</v>
      </c>
      <c r="BP89" s="14"/>
      <c r="BQ89" s="14" t="b">
        <v>0</v>
      </c>
      <c r="BR89" s="14"/>
      <c r="BS89" s="19" t="s">
        <v>26</v>
      </c>
      <c r="BT89" s="14"/>
      <c r="BU89" s="14"/>
    </row>
    <row r="90" spans="2:73" ht="15" customHeight="1" x14ac:dyDescent="0.25">
      <c r="B90" s="34" t="str">
        <f t="shared" si="10"/>
        <v>W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 t="str">
        <f>IF(BH90=IF(ISBLANK(BK10),6,10),BI90,IF(ISBLANK(BL90)=TRUE,"&lt;MergeCellMark&gt;",BL90))</f>
        <v>801</v>
      </c>
      <c r="P90" s="34"/>
      <c r="Q90" s="34"/>
      <c r="R90" s="34"/>
      <c r="S90" s="34"/>
      <c r="T90" s="34"/>
      <c r="U90" s="34"/>
      <c r="V90" s="34"/>
      <c r="W90" s="34" t="str">
        <f>IF(BH90=14,BI90,IF(OR(ISBLANK(BM90),ISBLANK(BL10)),"&lt;MergeCellMark&gt;",BM90))</f>
        <v>80195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1" t="str">
        <f>IF(BH90&lt;BJ10,"&lt;MergeCellMark&gt;",IF(ISBLANK(BN90)=TRUE,"",BN90))</f>
        <v/>
      </c>
      <c r="AJ90" s="16" t="str">
        <f>IF(BH90&lt;BJ10,"&lt;MergeCellMark&gt;",IF(ISBLANK(BO90)=TRUE,"",BO90))</f>
        <v>4247</v>
      </c>
      <c r="AK90" s="16" t="str">
        <f>IF(BH90&lt;BJ10,"&lt;MergeCellMark&gt;",IF(ISBLANK(BP90)=TRUE,"",BP90))</f>
        <v/>
      </c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 t="s">
        <v>21</v>
      </c>
      <c r="AW90" s="30" t="s">
        <v>114</v>
      </c>
      <c r="AX90" s="22">
        <f t="shared" si="11"/>
        <v>160819.84</v>
      </c>
      <c r="AY90" s="23">
        <v>83221.53</v>
      </c>
      <c r="AZ90" s="23">
        <v>0</v>
      </c>
      <c r="BA90" s="11" t="str">
        <f t="shared" si="9"/>
        <v>51,75%</v>
      </c>
      <c r="BB90" s="24">
        <v>77598.31</v>
      </c>
      <c r="BC90" s="24">
        <v>0</v>
      </c>
      <c r="BD90" s="24">
        <v>0</v>
      </c>
      <c r="BE90" s="24">
        <v>0</v>
      </c>
      <c r="BF90" s="24">
        <v>0</v>
      </c>
      <c r="BG90" s="24">
        <v>0</v>
      </c>
      <c r="BH90" s="25">
        <v>999</v>
      </c>
      <c r="BI90" s="8"/>
      <c r="BJ90" s="26">
        <v>160819.84</v>
      </c>
      <c r="BK90" s="26">
        <v>51.748297971195591</v>
      </c>
      <c r="BL90" s="7" t="s">
        <v>23</v>
      </c>
      <c r="BM90" s="14" t="s">
        <v>58</v>
      </c>
      <c r="BN90" s="18"/>
      <c r="BO90" s="18" t="s">
        <v>65</v>
      </c>
      <c r="BP90" s="14"/>
      <c r="BQ90" s="14" t="b">
        <v>0</v>
      </c>
      <c r="BR90" s="14"/>
      <c r="BS90" s="19" t="s">
        <v>26</v>
      </c>
      <c r="BT90" s="14"/>
      <c r="BU90" s="14"/>
    </row>
    <row r="91" spans="2:73" ht="15" customHeight="1" x14ac:dyDescent="0.25">
      <c r="B91" s="34" t="str">
        <f t="shared" si="10"/>
        <v>W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 t="str">
        <f>IF(BH91=IF(ISBLANK(BK10),6,10),BI91,IF(ISBLANK(BL91)=TRUE,"&lt;MergeCellMark&gt;",BL91))</f>
        <v>801</v>
      </c>
      <c r="P91" s="34"/>
      <c r="Q91" s="34"/>
      <c r="R91" s="34"/>
      <c r="S91" s="34"/>
      <c r="T91" s="34"/>
      <c r="U91" s="34"/>
      <c r="V91" s="34"/>
      <c r="W91" s="34" t="str">
        <f>IF(BH91=14,BI91,IF(OR(ISBLANK(BM91),ISBLANK(BL10)),"&lt;MergeCellMark&gt;",BM91))</f>
        <v>80195</v>
      </c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1" t="str">
        <f>IF(BH91&lt;BJ10,"&lt;MergeCellMark&gt;",IF(ISBLANK(BN91)=TRUE,"",BN91))</f>
        <v/>
      </c>
      <c r="AJ91" s="16" t="str">
        <f>IF(BH91&lt;BJ10,"&lt;MergeCellMark&gt;",IF(ISBLANK(BO91)=TRUE,"",BO91))</f>
        <v>4249</v>
      </c>
      <c r="AK91" s="16" t="str">
        <f>IF(BH91&lt;BJ10,"&lt;MergeCellMark&gt;",IF(ISBLANK(BP91)=TRUE,"",BP91))</f>
        <v/>
      </c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 t="s">
        <v>21</v>
      </c>
      <c r="AW91" s="30" t="s">
        <v>115</v>
      </c>
      <c r="AX91" s="22">
        <f t="shared" si="11"/>
        <v>18368.37</v>
      </c>
      <c r="AY91" s="23">
        <v>6092.24</v>
      </c>
      <c r="AZ91" s="23">
        <v>0</v>
      </c>
      <c r="BA91" s="11" t="str">
        <f t="shared" si="9"/>
        <v>33,17%</v>
      </c>
      <c r="BB91" s="24">
        <v>12276.13</v>
      </c>
      <c r="BC91" s="24">
        <v>0</v>
      </c>
      <c r="BD91" s="24">
        <v>0</v>
      </c>
      <c r="BE91" s="24">
        <v>0</v>
      </c>
      <c r="BF91" s="24">
        <v>0</v>
      </c>
      <c r="BG91" s="24">
        <v>0</v>
      </c>
      <c r="BH91" s="25">
        <v>999</v>
      </c>
      <c r="BI91" s="8"/>
      <c r="BJ91" s="26">
        <v>18368.37</v>
      </c>
      <c r="BK91" s="26">
        <v>33.167014819496778</v>
      </c>
      <c r="BL91" s="7" t="s">
        <v>23</v>
      </c>
      <c r="BM91" s="14" t="s">
        <v>58</v>
      </c>
      <c r="BN91" s="18"/>
      <c r="BO91" s="18" t="s">
        <v>66</v>
      </c>
      <c r="BP91" s="14"/>
      <c r="BQ91" s="14" t="b">
        <v>0</v>
      </c>
      <c r="BR91" s="14"/>
      <c r="BS91" s="19" t="s">
        <v>26</v>
      </c>
      <c r="BT91" s="14"/>
      <c r="BU91" s="14"/>
    </row>
    <row r="92" spans="2:73" ht="15" customHeight="1" x14ac:dyDescent="0.25">
      <c r="B92" s="34" t="str">
        <f t="shared" si="10"/>
        <v>W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 t="str">
        <f>IF(BH92=IF(ISBLANK(BK10),6,10),BI92,IF(ISBLANK(BL92)=TRUE,"&lt;MergeCellMark&gt;",BL92))</f>
        <v>801</v>
      </c>
      <c r="P92" s="34"/>
      <c r="Q92" s="34"/>
      <c r="R92" s="34"/>
      <c r="S92" s="34"/>
      <c r="T92" s="34"/>
      <c r="U92" s="34"/>
      <c r="V92" s="34"/>
      <c r="W92" s="34" t="str">
        <f>IF(BH92=14,BI92,IF(OR(ISBLANK(BM92),ISBLANK(BL10)),"&lt;MergeCellMark&gt;",BM92))</f>
        <v>80195</v>
      </c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1" t="str">
        <f>IF(BH92&lt;BJ10,"&lt;MergeCellMark&gt;",IF(ISBLANK(BN92)=TRUE,"",BN92))</f>
        <v/>
      </c>
      <c r="AJ92" s="16" t="str">
        <f>IF(BH92&lt;BJ10,"&lt;MergeCellMark&gt;",IF(ISBLANK(BO92)=TRUE,"",BO92))</f>
        <v>4300</v>
      </c>
      <c r="AK92" s="16" t="str">
        <f>IF(BH92&lt;BJ10,"&lt;MergeCellMark&gt;",IF(ISBLANK(BP92)=TRUE,"",BP92))</f>
        <v/>
      </c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 t="s">
        <v>21</v>
      </c>
      <c r="AW92" s="30" t="s">
        <v>102</v>
      </c>
      <c r="AX92" s="22">
        <f t="shared" si="11"/>
        <v>12000</v>
      </c>
      <c r="AY92" s="23">
        <v>6300</v>
      </c>
      <c r="AZ92" s="23">
        <v>0</v>
      </c>
      <c r="BA92" s="11" t="str">
        <f t="shared" si="9"/>
        <v>52,50%</v>
      </c>
      <c r="BB92" s="24">
        <v>5700</v>
      </c>
      <c r="BC92" s="24">
        <v>0</v>
      </c>
      <c r="BD92" s="24">
        <v>0</v>
      </c>
      <c r="BE92" s="24">
        <v>0</v>
      </c>
      <c r="BF92" s="24">
        <v>0</v>
      </c>
      <c r="BG92" s="24">
        <v>0</v>
      </c>
      <c r="BH92" s="25">
        <v>999</v>
      </c>
      <c r="BI92" s="8"/>
      <c r="BJ92" s="26">
        <v>12000</v>
      </c>
      <c r="BK92" s="26">
        <v>52.5</v>
      </c>
      <c r="BL92" s="7" t="s">
        <v>23</v>
      </c>
      <c r="BM92" s="14" t="s">
        <v>58</v>
      </c>
      <c r="BN92" s="18"/>
      <c r="BO92" s="18" t="s">
        <v>39</v>
      </c>
      <c r="BP92" s="14"/>
      <c r="BQ92" s="14" t="b">
        <v>0</v>
      </c>
      <c r="BR92" s="14"/>
      <c r="BS92" s="19" t="s">
        <v>26</v>
      </c>
      <c r="BT92" s="14"/>
      <c r="BU92" s="14"/>
    </row>
    <row r="93" spans="2:73" ht="15" customHeight="1" x14ac:dyDescent="0.25">
      <c r="B93" s="34" t="str">
        <f t="shared" si="10"/>
        <v>W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 t="str">
        <f>IF(BH93=IF(ISBLANK(BK10),6,10),BI93,IF(ISBLANK(BL93)=TRUE,"&lt;MergeCellMark&gt;",BL93))</f>
        <v>801</v>
      </c>
      <c r="P93" s="34"/>
      <c r="Q93" s="34"/>
      <c r="R93" s="34"/>
      <c r="S93" s="34"/>
      <c r="T93" s="34"/>
      <c r="U93" s="34"/>
      <c r="V93" s="34"/>
      <c r="W93" s="34" t="str">
        <f>IF(BH93=14,BI93,IF(OR(ISBLANK(BM93),ISBLANK(BL10)),"&lt;MergeCellMark&gt;",BM93))</f>
        <v>80195</v>
      </c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1" t="str">
        <f>IF(BH93&lt;BJ10,"&lt;MergeCellMark&gt;",IF(ISBLANK(BN93)=TRUE,"",BN93))</f>
        <v/>
      </c>
      <c r="AJ93" s="16" t="str">
        <f>IF(BH93&lt;BJ10,"&lt;MergeCellMark&gt;",IF(ISBLANK(BO93)=TRUE,"",BO93))</f>
        <v>4301</v>
      </c>
      <c r="AK93" s="16" t="str">
        <f>IF(BH93&lt;BJ10,"&lt;MergeCellMark&gt;",IF(ISBLANK(BP93)=TRUE,"",BP93))</f>
        <v/>
      </c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 t="s">
        <v>21</v>
      </c>
      <c r="AW93" s="30" t="s">
        <v>102</v>
      </c>
      <c r="AX93" s="22">
        <f t="shared" si="11"/>
        <v>224754.05</v>
      </c>
      <c r="AY93" s="23">
        <v>165561.96</v>
      </c>
      <c r="AZ93" s="23">
        <v>0</v>
      </c>
      <c r="BA93" s="11" t="str">
        <f t="shared" ref="BA93:BA103" si="12">IF(ISBLANK(BK93)=TRUE,"",TEXT(ROUND(BK93/100,4),"0,00%"))</f>
        <v>73,66%</v>
      </c>
      <c r="BB93" s="24">
        <v>59192.09</v>
      </c>
      <c r="BC93" s="24">
        <v>0</v>
      </c>
      <c r="BD93" s="24">
        <v>0</v>
      </c>
      <c r="BE93" s="24">
        <v>0</v>
      </c>
      <c r="BF93" s="24">
        <v>0</v>
      </c>
      <c r="BG93" s="24">
        <v>0</v>
      </c>
      <c r="BH93" s="25">
        <v>999</v>
      </c>
      <c r="BI93" s="8"/>
      <c r="BJ93" s="26">
        <v>224754.05</v>
      </c>
      <c r="BK93" s="26">
        <v>73.663615850303913</v>
      </c>
      <c r="BL93" s="7" t="s">
        <v>23</v>
      </c>
      <c r="BM93" s="14" t="s">
        <v>58</v>
      </c>
      <c r="BN93" s="18"/>
      <c r="BO93" s="18" t="s">
        <v>67</v>
      </c>
      <c r="BP93" s="14"/>
      <c r="BQ93" s="14" t="b">
        <v>0</v>
      </c>
      <c r="BR93" s="14"/>
      <c r="BS93" s="19" t="s">
        <v>26</v>
      </c>
      <c r="BT93" s="14"/>
      <c r="BU93" s="14"/>
    </row>
    <row r="94" spans="2:73" ht="15" customHeight="1" x14ac:dyDescent="0.25">
      <c r="B94" s="34" t="str">
        <f t="shared" si="10"/>
        <v>W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 t="str">
        <f>IF(BH94=IF(ISBLANK(BK10),6,10),BI94,IF(ISBLANK(BL94)=TRUE,"&lt;MergeCellMark&gt;",BL94))</f>
        <v>801</v>
      </c>
      <c r="P94" s="34"/>
      <c r="Q94" s="34"/>
      <c r="R94" s="34"/>
      <c r="S94" s="34"/>
      <c r="T94" s="34"/>
      <c r="U94" s="34"/>
      <c r="V94" s="34"/>
      <c r="W94" s="34" t="str">
        <f>IF(BH94=14,BI94,IF(OR(ISBLANK(BM94),ISBLANK(BL10)),"&lt;MergeCellMark&gt;",BM94))</f>
        <v>80195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1" t="str">
        <f>IF(BH94&lt;BJ10,"&lt;MergeCellMark&gt;",IF(ISBLANK(BN94)=TRUE,"",BN94))</f>
        <v/>
      </c>
      <c r="AJ94" s="16" t="str">
        <f>IF(BH94&lt;BJ10,"&lt;MergeCellMark&gt;",IF(ISBLANK(BO94)=TRUE,"",BO94))</f>
        <v>4307</v>
      </c>
      <c r="AK94" s="16" t="str">
        <f>IF(BH94&lt;BJ10,"&lt;MergeCellMark&gt;",IF(ISBLANK(BP94)=TRUE,"",BP94))</f>
        <v/>
      </c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 t="s">
        <v>21</v>
      </c>
      <c r="AW94" s="30" t="s">
        <v>116</v>
      </c>
      <c r="AX94" s="22">
        <f t="shared" si="11"/>
        <v>10672.22</v>
      </c>
      <c r="AY94" s="23">
        <v>2332.7800000000002</v>
      </c>
      <c r="AZ94" s="23">
        <v>0</v>
      </c>
      <c r="BA94" s="11" t="str">
        <f t="shared" si="12"/>
        <v>21,86%</v>
      </c>
      <c r="BB94" s="24">
        <v>8339.44</v>
      </c>
      <c r="BC94" s="24">
        <v>0</v>
      </c>
      <c r="BD94" s="24">
        <v>0</v>
      </c>
      <c r="BE94" s="24">
        <v>0</v>
      </c>
      <c r="BF94" s="24">
        <v>0</v>
      </c>
      <c r="BG94" s="24">
        <v>0</v>
      </c>
      <c r="BH94" s="25">
        <v>999</v>
      </c>
      <c r="BI94" s="8"/>
      <c r="BJ94" s="26">
        <v>10672.22</v>
      </c>
      <c r="BK94" s="26">
        <v>21.858432453603843</v>
      </c>
      <c r="BL94" s="7" t="s">
        <v>23</v>
      </c>
      <c r="BM94" s="14" t="s">
        <v>58</v>
      </c>
      <c r="BN94" s="18"/>
      <c r="BO94" s="18" t="s">
        <v>68</v>
      </c>
      <c r="BP94" s="14"/>
      <c r="BQ94" s="14" t="b">
        <v>0</v>
      </c>
      <c r="BR94" s="14"/>
      <c r="BS94" s="19" t="s">
        <v>26</v>
      </c>
      <c r="BT94" s="14"/>
      <c r="BU94" s="14"/>
    </row>
    <row r="95" spans="2:73" ht="15" customHeight="1" x14ac:dyDescent="0.25">
      <c r="B95" s="34" t="str">
        <f t="shared" si="10"/>
        <v>W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 t="str">
        <f>IF(BH95=IF(ISBLANK(BK10),6,10),BI95,IF(ISBLANK(BL95)=TRUE,"&lt;MergeCellMark&gt;",BL95))</f>
        <v>801</v>
      </c>
      <c r="P95" s="34"/>
      <c r="Q95" s="34"/>
      <c r="R95" s="34"/>
      <c r="S95" s="34"/>
      <c r="T95" s="34"/>
      <c r="U95" s="34"/>
      <c r="V95" s="34"/>
      <c r="W95" s="34" t="str">
        <f>IF(BH95=14,BI95,IF(OR(ISBLANK(BM95),ISBLANK(BL10)),"&lt;MergeCellMark&gt;",BM95))</f>
        <v>80195</v>
      </c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1" t="str">
        <f>IF(BH95&lt;BJ10,"&lt;MergeCellMark&gt;",IF(ISBLANK(BN95)=TRUE,"",BN95))</f>
        <v/>
      </c>
      <c r="AJ95" s="16" t="str">
        <f>IF(BH95&lt;BJ10,"&lt;MergeCellMark&gt;",IF(ISBLANK(BO95)=TRUE,"",BO95))</f>
        <v>4309</v>
      </c>
      <c r="AK95" s="16" t="str">
        <f>IF(BH95&lt;BJ10,"&lt;MergeCellMark&gt;",IF(ISBLANK(BP95)=TRUE,"",BP95))</f>
        <v/>
      </c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 t="s">
        <v>21</v>
      </c>
      <c r="AW95" s="30" t="s">
        <v>116</v>
      </c>
      <c r="AX95" s="22">
        <f t="shared" si="11"/>
        <v>627.78</v>
      </c>
      <c r="AY95" s="23">
        <v>137.22</v>
      </c>
      <c r="AZ95" s="23">
        <v>0</v>
      </c>
      <c r="BA95" s="11" t="str">
        <f t="shared" si="12"/>
        <v>21,86%</v>
      </c>
      <c r="BB95" s="24">
        <v>490.56</v>
      </c>
      <c r="BC95" s="24">
        <v>0</v>
      </c>
      <c r="BD95" s="24">
        <v>0</v>
      </c>
      <c r="BE95" s="24">
        <v>0</v>
      </c>
      <c r="BF95" s="24">
        <v>0</v>
      </c>
      <c r="BG95" s="24">
        <v>0</v>
      </c>
      <c r="BH95" s="25">
        <v>999</v>
      </c>
      <c r="BI95" s="8"/>
      <c r="BJ95" s="26">
        <v>627.78</v>
      </c>
      <c r="BK95" s="26">
        <v>21.857975723979738</v>
      </c>
      <c r="BL95" s="7" t="s">
        <v>23</v>
      </c>
      <c r="BM95" s="14" t="s">
        <v>58</v>
      </c>
      <c r="BN95" s="18"/>
      <c r="BO95" s="18" t="s">
        <v>69</v>
      </c>
      <c r="BP95" s="14"/>
      <c r="BQ95" s="14" t="b">
        <v>0</v>
      </c>
      <c r="BR95" s="14"/>
      <c r="BS95" s="19" t="s">
        <v>26</v>
      </c>
      <c r="BT95" s="14"/>
      <c r="BU95" s="14"/>
    </row>
    <row r="96" spans="2:73" ht="15" customHeight="1" x14ac:dyDescent="0.25">
      <c r="B96" s="34" t="str">
        <f t="shared" si="10"/>
        <v>W</v>
      </c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 t="str">
        <f>IF(BH96=IF(ISBLANK(BK10),6,10),BI96,IF(ISBLANK(BL96)=TRUE,"&lt;MergeCellMark&gt;",BL96))</f>
        <v>801</v>
      </c>
      <c r="P96" s="34"/>
      <c r="Q96" s="34"/>
      <c r="R96" s="34"/>
      <c r="S96" s="34"/>
      <c r="T96" s="34"/>
      <c r="U96" s="34"/>
      <c r="V96" s="34"/>
      <c r="W96" s="34" t="str">
        <f>IF(BH96=14,BI96,IF(OR(ISBLANK(BM96),ISBLANK(BL10)),"&lt;MergeCellMark&gt;",BM96))</f>
        <v>80195</v>
      </c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1" t="str">
        <f>IF(BH96&lt;BJ10,"&lt;MergeCellMark&gt;",IF(ISBLANK(BN96)=TRUE,"",BN96))</f>
        <v/>
      </c>
      <c r="AJ96" s="16" t="str">
        <f>IF(BH96&lt;BJ10,"&lt;MergeCellMark&gt;",IF(ISBLANK(BO96)=TRUE,"",BO96))</f>
        <v>4440</v>
      </c>
      <c r="AK96" s="16" t="str">
        <f>IF(BH96&lt;BJ10,"&lt;MergeCellMark&gt;",IF(ISBLANK(BP96)=TRUE,"",BP96))</f>
        <v/>
      </c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 t="s">
        <v>21</v>
      </c>
      <c r="AW96" s="30" t="s">
        <v>117</v>
      </c>
      <c r="AX96" s="22">
        <f t="shared" si="11"/>
        <v>41694</v>
      </c>
      <c r="AY96" s="23">
        <v>31270.5</v>
      </c>
      <c r="AZ96" s="23">
        <v>0</v>
      </c>
      <c r="BA96" s="11" t="str">
        <f t="shared" si="12"/>
        <v>75,00%</v>
      </c>
      <c r="BB96" s="24">
        <v>10423.5</v>
      </c>
      <c r="BC96" s="24">
        <v>0</v>
      </c>
      <c r="BD96" s="24">
        <v>0</v>
      </c>
      <c r="BE96" s="24">
        <v>0</v>
      </c>
      <c r="BF96" s="24">
        <v>0</v>
      </c>
      <c r="BG96" s="24">
        <v>0</v>
      </c>
      <c r="BH96" s="25">
        <v>999</v>
      </c>
      <c r="BI96" s="8"/>
      <c r="BJ96" s="26">
        <v>41694</v>
      </c>
      <c r="BK96" s="26">
        <v>75</v>
      </c>
      <c r="BL96" s="7" t="s">
        <v>23</v>
      </c>
      <c r="BM96" s="14" t="s">
        <v>58</v>
      </c>
      <c r="BN96" s="18"/>
      <c r="BO96" s="18" t="s">
        <v>44</v>
      </c>
      <c r="BP96" s="14"/>
      <c r="BQ96" s="14" t="b">
        <v>0</v>
      </c>
      <c r="BR96" s="14"/>
      <c r="BS96" s="19" t="s">
        <v>26</v>
      </c>
      <c r="BT96" s="14"/>
      <c r="BU96" s="14"/>
    </row>
    <row r="97" spans="2:73" ht="15" customHeight="1" x14ac:dyDescent="0.25">
      <c r="B97" s="34" t="str">
        <f t="shared" si="10"/>
        <v>W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 t="str">
        <f>IF(BH97=IF(ISBLANK(BK10),6,10),BI97,IF(ISBLANK(BL97)=TRUE,"&lt;MergeCellMark&gt;",BL97))</f>
        <v>801</v>
      </c>
      <c r="P97" s="34"/>
      <c r="Q97" s="34"/>
      <c r="R97" s="34"/>
      <c r="S97" s="34"/>
      <c r="T97" s="34"/>
      <c r="U97" s="34"/>
      <c r="V97" s="34"/>
      <c r="W97" s="34" t="str">
        <f>IF(BH97=14,BI97,IF(OR(ISBLANK(BM97),ISBLANK(BL10)),"&lt;MergeCellMark&gt;",BM97))</f>
        <v>80195</v>
      </c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1" t="str">
        <f>IF(BH97&lt;BJ10,"&lt;MergeCellMark&gt;",IF(ISBLANK(BN97)=TRUE,"",BN97))</f>
        <v/>
      </c>
      <c r="AJ97" s="16" t="str">
        <f>IF(BH97&lt;BJ10,"&lt;MergeCellMark&gt;",IF(ISBLANK(BO97)=TRUE,"",BO97))</f>
        <v>4707</v>
      </c>
      <c r="AK97" s="16" t="str">
        <f>IF(BH97&lt;BJ10,"&lt;MergeCellMark&gt;",IF(ISBLANK(BP97)=TRUE,"",BP97))</f>
        <v/>
      </c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 t="s">
        <v>21</v>
      </c>
      <c r="AW97" s="30" t="s">
        <v>118</v>
      </c>
      <c r="AX97" s="22">
        <f t="shared" si="11"/>
        <v>29945.1</v>
      </c>
      <c r="AY97" s="23">
        <v>0</v>
      </c>
      <c r="AZ97" s="23">
        <v>0</v>
      </c>
      <c r="BA97" s="11" t="str">
        <f t="shared" si="12"/>
        <v>0,00%</v>
      </c>
      <c r="BB97" s="24">
        <v>29945.1</v>
      </c>
      <c r="BC97" s="24">
        <v>0</v>
      </c>
      <c r="BD97" s="24">
        <v>0</v>
      </c>
      <c r="BE97" s="24">
        <v>0</v>
      </c>
      <c r="BF97" s="24">
        <v>0</v>
      </c>
      <c r="BG97" s="24">
        <v>0</v>
      </c>
      <c r="BH97" s="25">
        <v>999</v>
      </c>
      <c r="BI97" s="8"/>
      <c r="BJ97" s="26">
        <v>29945.1</v>
      </c>
      <c r="BK97" s="26">
        <v>0</v>
      </c>
      <c r="BL97" s="7" t="s">
        <v>23</v>
      </c>
      <c r="BM97" s="14" t="s">
        <v>58</v>
      </c>
      <c r="BN97" s="18"/>
      <c r="BO97" s="18" t="s">
        <v>70</v>
      </c>
      <c r="BP97" s="14"/>
      <c r="BQ97" s="14" t="b">
        <v>0</v>
      </c>
      <c r="BR97" s="14"/>
      <c r="BS97" s="19" t="s">
        <v>26</v>
      </c>
      <c r="BT97" s="14"/>
      <c r="BU97" s="14"/>
    </row>
    <row r="98" spans="2:73" ht="15" customHeight="1" x14ac:dyDescent="0.25">
      <c r="B98" s="34" t="str">
        <f t="shared" si="10"/>
        <v>W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 t="str">
        <f>IF(BH98=IF(ISBLANK(BK10),6,10),BI98,IF(ISBLANK(BL98)=TRUE,"&lt;MergeCellMark&gt;",BL98))</f>
        <v>801</v>
      </c>
      <c r="P98" s="34"/>
      <c r="Q98" s="34"/>
      <c r="R98" s="34"/>
      <c r="S98" s="34"/>
      <c r="T98" s="34"/>
      <c r="U98" s="34"/>
      <c r="V98" s="34"/>
      <c r="W98" s="34" t="str">
        <f>IF(BH98=14,BI98,IF(OR(ISBLANK(BM98),ISBLANK(BL10)),"&lt;MergeCellMark&gt;",BM98))</f>
        <v>80195</v>
      </c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1" t="str">
        <f>IF(BH98&lt;BJ10,"&lt;MergeCellMark&gt;",IF(ISBLANK(BN98)=TRUE,"",BN98))</f>
        <v/>
      </c>
      <c r="AJ98" s="16" t="str">
        <f>IF(BH98&lt;BJ10,"&lt;MergeCellMark&gt;",IF(ISBLANK(BO98)=TRUE,"",BO98))</f>
        <v>4709</v>
      </c>
      <c r="AK98" s="16" t="str">
        <f>IF(BH98&lt;BJ10,"&lt;MergeCellMark&gt;",IF(ISBLANK(BP98)=TRUE,"",BP98))</f>
        <v/>
      </c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 t="s">
        <v>21</v>
      </c>
      <c r="AW98" s="30" t="s">
        <v>119</v>
      </c>
      <c r="AX98" s="22">
        <f t="shared" si="11"/>
        <v>1929.9</v>
      </c>
      <c r="AY98" s="23">
        <v>0</v>
      </c>
      <c r="AZ98" s="23">
        <v>0</v>
      </c>
      <c r="BA98" s="11" t="str">
        <f t="shared" si="12"/>
        <v>0,00%</v>
      </c>
      <c r="BB98" s="24">
        <v>1929.9</v>
      </c>
      <c r="BC98" s="24">
        <v>0</v>
      </c>
      <c r="BD98" s="24">
        <v>0</v>
      </c>
      <c r="BE98" s="24">
        <v>0</v>
      </c>
      <c r="BF98" s="24">
        <v>0</v>
      </c>
      <c r="BG98" s="24">
        <v>0</v>
      </c>
      <c r="BH98" s="25">
        <v>999</v>
      </c>
      <c r="BI98" s="8"/>
      <c r="BJ98" s="26">
        <v>1929.9</v>
      </c>
      <c r="BK98" s="26">
        <v>0</v>
      </c>
      <c r="BL98" s="7" t="s">
        <v>23</v>
      </c>
      <c r="BM98" s="14" t="s">
        <v>58</v>
      </c>
      <c r="BN98" s="18"/>
      <c r="BO98" s="18" t="s">
        <v>71</v>
      </c>
      <c r="BP98" s="14"/>
      <c r="BQ98" s="14" t="b">
        <v>0</v>
      </c>
      <c r="BR98" s="14"/>
      <c r="BS98" s="19" t="s">
        <v>26</v>
      </c>
      <c r="BT98" s="14"/>
      <c r="BU98" s="14"/>
    </row>
    <row r="99" spans="2:73" ht="15" customHeight="1" x14ac:dyDescent="0.25">
      <c r="B99" s="34" t="str">
        <f t="shared" si="10"/>
        <v>W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 t="str">
        <f>IF(BH99=IF(ISBLANK(BK10),6,10),BI99,IF(ISBLANK(BL99)=TRUE,"&lt;MergeCellMark&gt;",BL99))</f>
        <v>801</v>
      </c>
      <c r="P99" s="34"/>
      <c r="Q99" s="34"/>
      <c r="R99" s="34"/>
      <c r="S99" s="34"/>
      <c r="T99" s="34"/>
      <c r="U99" s="34"/>
      <c r="V99" s="34"/>
      <c r="W99" s="34" t="str">
        <f>IF(BH99=14,BI99,IF(OR(ISBLANK(BM99),ISBLANK(BL10)),"&lt;MergeCellMark&gt;",BM99))</f>
        <v>80195</v>
      </c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1" t="str">
        <f>IF(BH99&lt;BJ10,"&lt;MergeCellMark&gt;",IF(ISBLANK(BN99)=TRUE,"",BN99))</f>
        <v/>
      </c>
      <c r="AJ99" s="16" t="str">
        <f>IF(BH99&lt;BJ10,"&lt;MergeCellMark&gt;",IF(ISBLANK(BO99)=TRUE,"",BO99))</f>
        <v>4717</v>
      </c>
      <c r="AK99" s="16" t="str">
        <f>IF(BH99&lt;BJ10,"&lt;MergeCellMark&gt;",IF(ISBLANK(BP99)=TRUE,"",BP99))</f>
        <v/>
      </c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 t="s">
        <v>21</v>
      </c>
      <c r="AW99" s="30" t="s">
        <v>120</v>
      </c>
      <c r="AX99" s="22">
        <f t="shared" si="11"/>
        <v>210</v>
      </c>
      <c r="AY99" s="23">
        <v>92.36</v>
      </c>
      <c r="AZ99" s="23">
        <v>0</v>
      </c>
      <c r="BA99" s="11" t="str">
        <f t="shared" si="12"/>
        <v>43,98%</v>
      </c>
      <c r="BB99" s="24">
        <v>117.64</v>
      </c>
      <c r="BC99" s="24">
        <v>0</v>
      </c>
      <c r="BD99" s="24">
        <v>0</v>
      </c>
      <c r="BE99" s="24">
        <v>0</v>
      </c>
      <c r="BF99" s="24">
        <v>0</v>
      </c>
      <c r="BG99" s="24">
        <v>0</v>
      </c>
      <c r="BH99" s="25">
        <v>999</v>
      </c>
      <c r="BI99" s="8"/>
      <c r="BJ99" s="26">
        <v>210</v>
      </c>
      <c r="BK99" s="26">
        <v>43.980952380952374</v>
      </c>
      <c r="BL99" s="7" t="s">
        <v>23</v>
      </c>
      <c r="BM99" s="14" t="s">
        <v>58</v>
      </c>
      <c r="BN99" s="18"/>
      <c r="BO99" s="18" t="s">
        <v>72</v>
      </c>
      <c r="BP99" s="14"/>
      <c r="BQ99" s="14" t="b">
        <v>0</v>
      </c>
      <c r="BR99" s="14"/>
      <c r="BS99" s="19" t="s">
        <v>26</v>
      </c>
      <c r="BT99" s="14"/>
      <c r="BU99" s="14"/>
    </row>
    <row r="100" spans="2:73" ht="15" customHeight="1" x14ac:dyDescent="0.25">
      <c r="B100" s="34" t="str">
        <f t="shared" si="10"/>
        <v>W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 t="str">
        <f>IF(BH100=IF(ISBLANK(BK10),6,10),BI100,IF(ISBLANK(BL100)=TRUE,"&lt;MergeCellMark&gt;",BL100))</f>
        <v>801</v>
      </c>
      <c r="P100" s="34"/>
      <c r="Q100" s="34"/>
      <c r="R100" s="34"/>
      <c r="S100" s="34"/>
      <c r="T100" s="34"/>
      <c r="U100" s="34"/>
      <c r="V100" s="34"/>
      <c r="W100" s="34" t="str">
        <f>IF(BH100=14,BI100,IF(OR(ISBLANK(BM100),ISBLANK(BL10)),"&lt;MergeCellMark&gt;",BM100))</f>
        <v>80195</v>
      </c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1" t="str">
        <f>IF(BH100&lt;BJ10,"&lt;MergeCellMark&gt;",IF(ISBLANK(BN100)=TRUE,"",BN100))</f>
        <v/>
      </c>
      <c r="AJ100" s="16" t="str">
        <f>IF(BH100&lt;BJ10,"&lt;MergeCellMark&gt;",IF(ISBLANK(BO100)=TRUE,"",BO100))</f>
        <v>4719</v>
      </c>
      <c r="AK100" s="16" t="str">
        <f>IF(BH100&lt;BJ10,"&lt;MergeCellMark&gt;",IF(ISBLANK(BP100)=TRUE,"",BP100))</f>
        <v/>
      </c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 t="s">
        <v>21</v>
      </c>
      <c r="AW100" s="30" t="s">
        <v>120</v>
      </c>
      <c r="AX100" s="22">
        <f t="shared" si="11"/>
        <v>35</v>
      </c>
      <c r="AY100" s="23">
        <v>3.43</v>
      </c>
      <c r="AZ100" s="23">
        <v>0</v>
      </c>
      <c r="BA100" s="11" t="str">
        <f t="shared" si="12"/>
        <v>9,80%</v>
      </c>
      <c r="BB100" s="24">
        <v>31.57</v>
      </c>
      <c r="BC100" s="24">
        <v>0</v>
      </c>
      <c r="BD100" s="24">
        <v>0</v>
      </c>
      <c r="BE100" s="24">
        <v>0</v>
      </c>
      <c r="BF100" s="24">
        <v>0</v>
      </c>
      <c r="BG100" s="24">
        <v>0</v>
      </c>
      <c r="BH100" s="25">
        <v>999</v>
      </c>
      <c r="BI100" s="8"/>
      <c r="BJ100" s="26">
        <v>35</v>
      </c>
      <c r="BK100" s="26">
        <v>9.8000000000000007</v>
      </c>
      <c r="BL100" s="7" t="s">
        <v>23</v>
      </c>
      <c r="BM100" s="14" t="s">
        <v>58</v>
      </c>
      <c r="BN100" s="18"/>
      <c r="BO100" s="18" t="s">
        <v>73</v>
      </c>
      <c r="BP100" s="14"/>
      <c r="BQ100" s="14" t="b">
        <v>0</v>
      </c>
      <c r="BR100" s="14"/>
      <c r="BS100" s="19" t="s">
        <v>26</v>
      </c>
      <c r="BT100" s="14"/>
      <c r="BU100" s="14"/>
    </row>
    <row r="101" spans="2:73" ht="15" customHeight="1" x14ac:dyDescent="0.25">
      <c r="B101" s="34" t="str">
        <f t="shared" si="10"/>
        <v>W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 t="str">
        <f>IF(BH101=IF(ISBLANK(BK10),6,10),BI101,IF(ISBLANK(BL101)=TRUE,"&lt;MergeCellMark&gt;",BL101))</f>
        <v>801</v>
      </c>
      <c r="P101" s="34"/>
      <c r="Q101" s="34"/>
      <c r="R101" s="34"/>
      <c r="S101" s="34"/>
      <c r="T101" s="34"/>
      <c r="U101" s="34"/>
      <c r="V101" s="34"/>
      <c r="W101" s="34" t="str">
        <f>IF(BH101=14,BI101,IF(OR(ISBLANK(BM101),ISBLANK(BL10)),"&lt;MergeCellMark&gt;",BM101))</f>
        <v>80195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1" t="str">
        <f>IF(BH101&lt;BJ10,"&lt;MergeCellMark&gt;",IF(ISBLANK(BN101)=TRUE,"",BN101))</f>
        <v/>
      </c>
      <c r="AJ101" s="16" t="str">
        <f>IF(BH101&lt;BJ10,"&lt;MergeCellMark&gt;",IF(ISBLANK(BO101)=TRUE,"",BO101))</f>
        <v>4797</v>
      </c>
      <c r="AK101" s="16" t="str">
        <f>IF(BH101&lt;BJ10,"&lt;MergeCellMark&gt;",IF(ISBLANK(BP101)=TRUE,"",BP101))</f>
        <v/>
      </c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 t="s">
        <v>21</v>
      </c>
      <c r="AW101" s="30" t="s">
        <v>121</v>
      </c>
      <c r="AX101" s="22">
        <f t="shared" si="11"/>
        <v>96580.97</v>
      </c>
      <c r="AY101" s="23">
        <v>50200.74</v>
      </c>
      <c r="AZ101" s="23">
        <v>0</v>
      </c>
      <c r="BA101" s="11" t="str">
        <f t="shared" si="12"/>
        <v>51,98%</v>
      </c>
      <c r="BB101" s="24">
        <v>46380.23</v>
      </c>
      <c r="BC101" s="24">
        <v>0</v>
      </c>
      <c r="BD101" s="24">
        <v>0</v>
      </c>
      <c r="BE101" s="24">
        <v>0</v>
      </c>
      <c r="BF101" s="24">
        <v>0</v>
      </c>
      <c r="BG101" s="24">
        <v>0</v>
      </c>
      <c r="BH101" s="25">
        <v>999</v>
      </c>
      <c r="BI101" s="8"/>
      <c r="BJ101" s="26">
        <v>96580.97</v>
      </c>
      <c r="BK101" s="26">
        <v>51.97787928615751</v>
      </c>
      <c r="BL101" s="7" t="s">
        <v>23</v>
      </c>
      <c r="BM101" s="14" t="s">
        <v>58</v>
      </c>
      <c r="BN101" s="18"/>
      <c r="BO101" s="18" t="s">
        <v>74</v>
      </c>
      <c r="BP101" s="14"/>
      <c r="BQ101" s="14" t="b">
        <v>0</v>
      </c>
      <c r="BR101" s="14"/>
      <c r="BS101" s="19" t="s">
        <v>26</v>
      </c>
      <c r="BT101" s="14"/>
      <c r="BU101" s="14"/>
    </row>
    <row r="102" spans="2:73" ht="15" customHeight="1" x14ac:dyDescent="0.25">
      <c r="B102" s="34" t="str">
        <f t="shared" si="10"/>
        <v>W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 t="str">
        <f>IF(BH102=IF(ISBLANK(BK10),6,10),BI102,IF(ISBLANK(BL102)=TRUE,"&lt;MergeCellMark&gt;",BL102))</f>
        <v>801</v>
      </c>
      <c r="P102" s="34"/>
      <c r="Q102" s="34"/>
      <c r="R102" s="34"/>
      <c r="S102" s="34"/>
      <c r="T102" s="34"/>
      <c r="U102" s="34"/>
      <c r="V102" s="34"/>
      <c r="W102" s="34" t="str">
        <f>IF(BH102=14,BI102,IF(OR(ISBLANK(BM102),ISBLANK(BL10)),"&lt;MergeCellMark&gt;",BM102))</f>
        <v>80195</v>
      </c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1" t="str">
        <f>IF(BH102&lt;BJ10,"&lt;MergeCellMark&gt;",IF(ISBLANK(BN102)=TRUE,"",BN102))</f>
        <v/>
      </c>
      <c r="AJ102" s="16" t="str">
        <f>IF(BH102&lt;BJ10,"&lt;MergeCellMark&gt;",IF(ISBLANK(BO102)=TRUE,"",BO102))</f>
        <v>4799</v>
      </c>
      <c r="AK102" s="16" t="str">
        <f>IF(BH102&lt;BJ10,"&lt;MergeCellMark&gt;",IF(ISBLANK(BP102)=TRUE,"",BP102))</f>
        <v/>
      </c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 t="s">
        <v>21</v>
      </c>
      <c r="AW102" s="30" t="s">
        <v>122</v>
      </c>
      <c r="AX102" s="22">
        <f t="shared" si="11"/>
        <v>13065.07</v>
      </c>
      <c r="AY102" s="23">
        <v>5221.62</v>
      </c>
      <c r="AZ102" s="23">
        <v>0</v>
      </c>
      <c r="BA102" s="11" t="str">
        <f t="shared" si="12"/>
        <v>39,97%</v>
      </c>
      <c r="BB102" s="24">
        <v>7843.45</v>
      </c>
      <c r="BC102" s="24">
        <v>0</v>
      </c>
      <c r="BD102" s="24">
        <v>0</v>
      </c>
      <c r="BE102" s="24">
        <v>0</v>
      </c>
      <c r="BF102" s="24">
        <v>0</v>
      </c>
      <c r="BG102" s="24">
        <v>0</v>
      </c>
      <c r="BH102" s="25">
        <v>999</v>
      </c>
      <c r="BI102" s="8"/>
      <c r="BJ102" s="26">
        <v>13065.07</v>
      </c>
      <c r="BK102" s="26">
        <v>39.966261183445631</v>
      </c>
      <c r="BL102" s="7" t="s">
        <v>23</v>
      </c>
      <c r="BM102" s="14" t="s">
        <v>58</v>
      </c>
      <c r="BN102" s="18"/>
      <c r="BO102" s="18" t="s">
        <v>75</v>
      </c>
      <c r="BP102" s="14"/>
      <c r="BQ102" s="14" t="b">
        <v>0</v>
      </c>
      <c r="BR102" s="14"/>
      <c r="BS102" s="19" t="s">
        <v>26</v>
      </c>
      <c r="BT102" s="14"/>
      <c r="BU102" s="14"/>
    </row>
    <row r="103" spans="2:73" ht="15" customHeight="1" x14ac:dyDescent="0.25">
      <c r="B103" s="45" t="s">
        <v>0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7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10">
        <f t="shared" si="11"/>
        <v>5894286.9400000004</v>
      </c>
      <c r="AY103" s="27">
        <v>3299934.39</v>
      </c>
      <c r="AZ103" s="27">
        <v>0</v>
      </c>
      <c r="BA103" s="10" t="str">
        <f t="shared" si="12"/>
        <v>55,99%</v>
      </c>
      <c r="BB103" s="27">
        <v>2594352.5499999998</v>
      </c>
      <c r="BC103" s="27">
        <v>0</v>
      </c>
      <c r="BD103" s="27">
        <v>0</v>
      </c>
      <c r="BE103" s="28">
        <v>0</v>
      </c>
      <c r="BF103" s="28">
        <v>0</v>
      </c>
      <c r="BG103" s="28">
        <v>0</v>
      </c>
      <c r="BH103" s="7"/>
      <c r="BI103" s="7"/>
      <c r="BJ103" s="21">
        <v>5894286.9400000004</v>
      </c>
      <c r="BK103" s="21">
        <v>55.985302778625844</v>
      </c>
      <c r="BL103" s="7"/>
    </row>
    <row r="104" spans="2:73" ht="15" customHeight="1" x14ac:dyDescent="0.25"/>
    <row r="105" spans="2:73" ht="51" hidden="1" customHeight="1" x14ac:dyDescent="0.25">
      <c r="B105" s="35" t="s">
        <v>2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10">
        <f>IF(ISBLANK(BJ105)=TRUE,"&lt;brak&gt;",BJ105)</f>
        <v>5894286.9400000004</v>
      </c>
      <c r="AY105" s="10">
        <v>3299934.39</v>
      </c>
      <c r="AZ105" s="10">
        <v>0</v>
      </c>
      <c r="BA105" s="10" t="str">
        <f>IF(ISBLANK(AC105)=TRUE,"",TEXT(ROUND(AC105/100,4),"0,00%"))</f>
        <v/>
      </c>
      <c r="BB105" s="10">
        <v>2594352.5499999998</v>
      </c>
      <c r="BC105" s="10">
        <v>0</v>
      </c>
      <c r="BD105" s="29">
        <v>0</v>
      </c>
      <c r="BE105" s="29">
        <v>0</v>
      </c>
      <c r="BF105" s="29">
        <v>0</v>
      </c>
      <c r="BG105" s="29">
        <v>0</v>
      </c>
      <c r="BH105" s="17"/>
      <c r="BJ105" s="20">
        <v>5894286.9400000004</v>
      </c>
      <c r="BK105" s="20">
        <v>55.985302778625844</v>
      </c>
    </row>
  </sheetData>
  <mergeCells count="267">
    <mergeCell ref="B4:BD4"/>
    <mergeCell ref="B5:BD5"/>
    <mergeCell ref="B6:BD6"/>
    <mergeCell ref="B7:BD7"/>
    <mergeCell ref="B3:BD3"/>
    <mergeCell ref="B9:BG9"/>
    <mergeCell ref="B103:AK103"/>
    <mergeCell ref="O10:V10"/>
    <mergeCell ref="W10:AH10"/>
    <mergeCell ref="B19:N19"/>
    <mergeCell ref="O19:V19"/>
    <mergeCell ref="W19:AH19"/>
    <mergeCell ref="B20:N20"/>
    <mergeCell ref="O20:V20"/>
    <mergeCell ref="W20:AH20"/>
    <mergeCell ref="B21:N21"/>
    <mergeCell ref="O21:V21"/>
    <mergeCell ref="W21:AH21"/>
    <mergeCell ref="B22:N22"/>
    <mergeCell ref="O22:V22"/>
    <mergeCell ref="W22:AH22"/>
    <mergeCell ref="B23:N23"/>
    <mergeCell ref="O23:V23"/>
    <mergeCell ref="W23:AH23"/>
    <mergeCell ref="B105:AK105"/>
    <mergeCell ref="B10:N10"/>
    <mergeCell ref="B11:AK11"/>
    <mergeCell ref="B12:N12"/>
    <mergeCell ref="O12:V12"/>
    <mergeCell ref="W12:AH12"/>
    <mergeCell ref="B13:N13"/>
    <mergeCell ref="O13:V13"/>
    <mergeCell ref="W13:AH13"/>
    <mergeCell ref="B14:N14"/>
    <mergeCell ref="O14:V14"/>
    <mergeCell ref="W14:AH14"/>
    <mergeCell ref="B15:N15"/>
    <mergeCell ref="O15:V15"/>
    <mergeCell ref="W15:AH15"/>
    <mergeCell ref="B16:N16"/>
    <mergeCell ref="O16:V16"/>
    <mergeCell ref="W16:AH16"/>
    <mergeCell ref="B17:N17"/>
    <mergeCell ref="O17:V17"/>
    <mergeCell ref="W17:AH17"/>
    <mergeCell ref="B18:N18"/>
    <mergeCell ref="O18:V18"/>
    <mergeCell ref="W18:AH18"/>
    <mergeCell ref="B24:N24"/>
    <mergeCell ref="O24:V24"/>
    <mergeCell ref="W24:AH24"/>
    <mergeCell ref="B25:N25"/>
    <mergeCell ref="O25:V25"/>
    <mergeCell ref="W25:AH25"/>
    <mergeCell ref="B26:N26"/>
    <mergeCell ref="O26:V26"/>
    <mergeCell ref="W26:AH26"/>
    <mergeCell ref="B27:N27"/>
    <mergeCell ref="O27:V27"/>
    <mergeCell ref="W27:AH27"/>
    <mergeCell ref="B28:N28"/>
    <mergeCell ref="O28:V28"/>
    <mergeCell ref="W28:AH28"/>
    <mergeCell ref="B29:N29"/>
    <mergeCell ref="O29:V29"/>
    <mergeCell ref="W29:AH29"/>
    <mergeCell ref="B30:N30"/>
    <mergeCell ref="O30:V30"/>
    <mergeCell ref="W30:AH30"/>
    <mergeCell ref="B31:N31"/>
    <mergeCell ref="O31:V31"/>
    <mergeCell ref="W31:AH31"/>
    <mergeCell ref="B32:N32"/>
    <mergeCell ref="O32:V32"/>
    <mergeCell ref="W32:AH32"/>
    <mergeCell ref="B33:N33"/>
    <mergeCell ref="O33:V33"/>
    <mergeCell ref="W33:AH33"/>
    <mergeCell ref="B34:N34"/>
    <mergeCell ref="O34:V34"/>
    <mergeCell ref="W34:AH34"/>
    <mergeCell ref="B35:N35"/>
    <mergeCell ref="O35:V35"/>
    <mergeCell ref="W35:AH35"/>
    <mergeCell ref="B36:N36"/>
    <mergeCell ref="O36:V36"/>
    <mergeCell ref="W36:AH36"/>
    <mergeCell ref="B38:N38"/>
    <mergeCell ref="O38:V38"/>
    <mergeCell ref="W38:AH38"/>
    <mergeCell ref="B39:N39"/>
    <mergeCell ref="O39:V39"/>
    <mergeCell ref="W39:AH39"/>
    <mergeCell ref="B40:N40"/>
    <mergeCell ref="O40:V40"/>
    <mergeCell ref="W40:AH40"/>
    <mergeCell ref="B41:N41"/>
    <mergeCell ref="O41:V41"/>
    <mergeCell ref="W41:AH41"/>
    <mergeCell ref="B45:N45"/>
    <mergeCell ref="O45:V45"/>
    <mergeCell ref="W45:AH45"/>
    <mergeCell ref="B46:N46"/>
    <mergeCell ref="O46:V46"/>
    <mergeCell ref="W46:AH46"/>
    <mergeCell ref="B42:N42"/>
    <mergeCell ref="O42:V42"/>
    <mergeCell ref="W42:AH42"/>
    <mergeCell ref="B43:N43"/>
    <mergeCell ref="O43:V43"/>
    <mergeCell ref="W43:AH43"/>
    <mergeCell ref="B44:N44"/>
    <mergeCell ref="O44:V44"/>
    <mergeCell ref="W44:AH44"/>
    <mergeCell ref="B47:N47"/>
    <mergeCell ref="O47:V47"/>
    <mergeCell ref="W47:AH47"/>
    <mergeCell ref="B48:N48"/>
    <mergeCell ref="O48:V48"/>
    <mergeCell ref="W48:AH48"/>
    <mergeCell ref="B49:N49"/>
    <mergeCell ref="O49:V49"/>
    <mergeCell ref="W49:AH49"/>
    <mergeCell ref="B50:N50"/>
    <mergeCell ref="O50:V50"/>
    <mergeCell ref="W50:AH50"/>
    <mergeCell ref="B51:N51"/>
    <mergeCell ref="O51:V51"/>
    <mergeCell ref="W51:AH51"/>
    <mergeCell ref="B52:N52"/>
    <mergeCell ref="O52:V52"/>
    <mergeCell ref="W52:AH52"/>
    <mergeCell ref="B53:N53"/>
    <mergeCell ref="O53:V53"/>
    <mergeCell ref="W53:AH53"/>
    <mergeCell ref="B54:N54"/>
    <mergeCell ref="O54:V54"/>
    <mergeCell ref="W54:AH54"/>
    <mergeCell ref="B55:N55"/>
    <mergeCell ref="O55:V55"/>
    <mergeCell ref="W55:AH55"/>
    <mergeCell ref="B59:N59"/>
    <mergeCell ref="O59:V59"/>
    <mergeCell ref="W59:AH59"/>
    <mergeCell ref="B60:N60"/>
    <mergeCell ref="O60:V60"/>
    <mergeCell ref="W60:AH60"/>
    <mergeCell ref="B56:N56"/>
    <mergeCell ref="O56:V56"/>
    <mergeCell ref="W56:AH56"/>
    <mergeCell ref="B57:N57"/>
    <mergeCell ref="O57:V57"/>
    <mergeCell ref="W57:AH57"/>
    <mergeCell ref="B58:N58"/>
    <mergeCell ref="O58:V58"/>
    <mergeCell ref="W58:AH58"/>
    <mergeCell ref="B62:N62"/>
    <mergeCell ref="O62:V62"/>
    <mergeCell ref="W62:AH62"/>
    <mergeCell ref="B63:N63"/>
    <mergeCell ref="O63:V63"/>
    <mergeCell ref="W63:AH63"/>
    <mergeCell ref="B64:N64"/>
    <mergeCell ref="O64:V64"/>
    <mergeCell ref="W64:AH64"/>
    <mergeCell ref="B65:N65"/>
    <mergeCell ref="O65:V65"/>
    <mergeCell ref="W65:AH65"/>
    <mergeCell ref="B66:N66"/>
    <mergeCell ref="O66:V66"/>
    <mergeCell ref="W66:AH66"/>
    <mergeCell ref="B67:N67"/>
    <mergeCell ref="O67:V67"/>
    <mergeCell ref="W67:AH67"/>
    <mergeCell ref="B69:N69"/>
    <mergeCell ref="O69:V69"/>
    <mergeCell ref="W69:AH69"/>
    <mergeCell ref="B71:N71"/>
    <mergeCell ref="O71:V71"/>
    <mergeCell ref="W71:AH71"/>
    <mergeCell ref="B68:N68"/>
    <mergeCell ref="O68:V68"/>
    <mergeCell ref="W68:AH68"/>
    <mergeCell ref="B72:N72"/>
    <mergeCell ref="O72:V72"/>
    <mergeCell ref="W72:AH72"/>
    <mergeCell ref="B73:N73"/>
    <mergeCell ref="O73:V73"/>
    <mergeCell ref="W73:AH73"/>
    <mergeCell ref="B75:N75"/>
    <mergeCell ref="O75:V75"/>
    <mergeCell ref="W75:AH75"/>
    <mergeCell ref="B76:N76"/>
    <mergeCell ref="O76:V76"/>
    <mergeCell ref="W76:AH76"/>
    <mergeCell ref="B77:N77"/>
    <mergeCell ref="O77:V77"/>
    <mergeCell ref="W77:AH77"/>
    <mergeCell ref="B79:N79"/>
    <mergeCell ref="O79:V79"/>
    <mergeCell ref="W79:AH79"/>
    <mergeCell ref="B80:N80"/>
    <mergeCell ref="O80:V80"/>
    <mergeCell ref="W80:AH80"/>
    <mergeCell ref="B82:N82"/>
    <mergeCell ref="O82:V82"/>
    <mergeCell ref="W82:AH82"/>
    <mergeCell ref="B83:N83"/>
    <mergeCell ref="O83:V83"/>
    <mergeCell ref="W83:AH83"/>
    <mergeCell ref="B86:N86"/>
    <mergeCell ref="O86:V86"/>
    <mergeCell ref="W86:AH86"/>
    <mergeCell ref="B87:N87"/>
    <mergeCell ref="O87:V87"/>
    <mergeCell ref="W87:AH87"/>
    <mergeCell ref="B84:N84"/>
    <mergeCell ref="O84:V84"/>
    <mergeCell ref="W84:AH84"/>
    <mergeCell ref="B85:N85"/>
    <mergeCell ref="O85:V85"/>
    <mergeCell ref="W85:AH85"/>
    <mergeCell ref="B88:N88"/>
    <mergeCell ref="O88:V88"/>
    <mergeCell ref="W88:AH88"/>
    <mergeCell ref="B89:N89"/>
    <mergeCell ref="O89:V89"/>
    <mergeCell ref="W89:AH89"/>
    <mergeCell ref="B90:N90"/>
    <mergeCell ref="O90:V90"/>
    <mergeCell ref="W90:AH90"/>
    <mergeCell ref="B91:N91"/>
    <mergeCell ref="O91:V91"/>
    <mergeCell ref="W91:AH91"/>
    <mergeCell ref="B92:N92"/>
    <mergeCell ref="O92:V92"/>
    <mergeCell ref="W92:AH92"/>
    <mergeCell ref="B93:N93"/>
    <mergeCell ref="O93:V93"/>
    <mergeCell ref="W93:AH93"/>
    <mergeCell ref="B94:N94"/>
    <mergeCell ref="O94:V94"/>
    <mergeCell ref="W94:AH94"/>
    <mergeCell ref="B95:N95"/>
    <mergeCell ref="O95:V95"/>
    <mergeCell ref="W95:AH95"/>
    <mergeCell ref="B96:N96"/>
    <mergeCell ref="O96:V96"/>
    <mergeCell ref="W96:AH96"/>
    <mergeCell ref="B97:N97"/>
    <mergeCell ref="O97:V97"/>
    <mergeCell ref="W97:AH97"/>
    <mergeCell ref="B98:N98"/>
    <mergeCell ref="O98:V98"/>
    <mergeCell ref="W98:AH98"/>
    <mergeCell ref="B99:N99"/>
    <mergeCell ref="O99:V99"/>
    <mergeCell ref="W99:AH99"/>
    <mergeCell ref="B100:N100"/>
    <mergeCell ref="O100:V100"/>
    <mergeCell ref="W100:AH100"/>
    <mergeCell ref="B101:N101"/>
    <mergeCell ref="O101:V101"/>
    <mergeCell ref="W101:AH101"/>
    <mergeCell ref="B102:N102"/>
    <mergeCell ref="O102:V102"/>
    <mergeCell ref="W102:AH102"/>
  </mergeCells>
  <conditionalFormatting sqref="B11:BG81 B82:AV102 AX82:BG102">
    <cfRule type="expression" dxfId="2" priority="29">
      <formula>$BQ11=TRUE</formula>
    </cfRule>
  </conditionalFormatting>
  <conditionalFormatting sqref="AW82:AW102">
    <cfRule type="expression" dxfId="1" priority="1">
      <formula>$BP82=TRUE</formula>
    </cfRule>
  </conditionalFormatting>
  <conditionalFormatting sqref="BB11:BB102">
    <cfRule type="expression" dxfId="0" priority="28">
      <formula>$BB11&lt;0</formula>
    </cfRule>
  </conditionalFormatting>
  <pageMargins left="0.23622047244094499" right="0.23622047244094499" top="0.59055118110236204" bottom="0.78740157480314998" header="0.5" footer="0.27559055118110198"/>
  <pageSetup fitToHeight="0" orientation="landscape"/>
  <headerFooter>
    <oddFooter>&amp;L
&amp;"Calibri"&amp;7Finanse VULCAN wersja 25.03.0012.41080, VULCAN sp. z o.o., licencja: gminalipowa&amp;C&amp;"Calibri"&amp;8Strona &amp;P z &amp;N
&amp;R
&amp;"Calibri"&amp;7</oddFooter>
  </headerFooter>
  <ignoredErrors>
    <ignoredError sqref="A38:AV45 A62:AV67 A103:AV105 A68:AV69 A85:AV85 A86:AV102 AX85:BT105 A46:AV60 AZ1:BT19 A1:AV3 AX1:AY19 AX38:BT60 AX62:BT69 AX71:BT73 A71:AV73 AX75:BT77 A75:AV77 AX82:BT84 A82:AV84 AZ20:BT36 A20:AV36 AX20:AY36 A79:AV80 AX79:BT80 A5:AV19 A4 C4:AV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2BF2-ECD3-4A04-9006-BBE1A66CB33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ZSP LEŚNA</vt:lpstr>
      <vt:lpstr>Arkusz1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 realizacji planu</dc:title>
  <dc:subject/>
  <dc:creator/>
  <cp:keywords/>
  <dc:description/>
  <cp:lastModifiedBy/>
  <dcterms:created xsi:type="dcterms:W3CDTF">2006-09-16T00:00:00Z</dcterms:created>
  <dcterms:modified xsi:type="dcterms:W3CDTF">2025-09-09T09:01:56Z</dcterms:modified>
  <cp:category/>
</cp:coreProperties>
</file>